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tte.nr.ncia/Tasker-7432/Documents/"/>
    </mc:Choice>
  </mc:AlternateContent>
  <bookViews>
    <workbookView xWindow="0" yWindow="0" windowWidth="16457" windowHeight="4089" firstSheet="1" activeTab="2"/>
  </bookViews>
  <sheets>
    <sheet name="Automated Checks" sheetId="33" state="hidden" r:id="rId1"/>
    <sheet name="Offer Summary" sheetId="23" r:id="rId2"/>
    <sheet name="CLIN Summary" sheetId="10" r:id="rId3"/>
    <sheet name="CLIN Detail list" sheetId="24" state="hidden" r:id="rId4"/>
    <sheet name="Settings" sheetId="27" state="hidden" r:id="rId5"/>
  </sheets>
  <definedNames>
    <definedName name="_xlnm._FilterDatabase" localSheetId="2" hidden="1">'CLIN Summary'!$J$1:$J$142</definedName>
    <definedName name="_xlcn.WorksheetConnection_Revisedbiddingsheets.xlsxCLIN1_Labour" hidden="1">CLIN1_Labour</definedName>
    <definedName name="_xlcn.WorksheetConnection_Revisedbiddingsheets.xlsxCLIN2_Labour" hidden="1">CLIN2_Labour</definedName>
    <definedName name="_xlcn.WorksheetConnection_Revisedbiddingsheets.xlsxCLIN2_Material" hidden="1">CLIN2_Material</definedName>
    <definedName name="Clin_List">'CLIN Detail list'!$A$8:$A$107</definedName>
    <definedName name="_xlnm.Print_Area" localSheetId="0">'Automated Checks'!$B$2:$D$18</definedName>
    <definedName name="_xlnm.Print_Area" localSheetId="2">'CLIN Summary'!$B$1:$M$142</definedName>
    <definedName name="_xlnm.Print_Area" localSheetId="1">'Offer Summary'!$B$3:$D$27</definedName>
    <definedName name="rngCurrencies">Settings!$A$2:$A$20</definedName>
    <definedName name="Tot_CS_Base">'CLIN Summary'!$K$81</definedName>
    <definedName name="Tot_CS_OptEval">'CLIN Summary'!$K$118</definedName>
    <definedName name="Tot_CS_OptNonEval">'CLIN Summary'!$K$142</definedName>
    <definedName name="Tot_Labour">#REF!</definedName>
    <definedName name="Tot_Material">#REF!</definedName>
    <definedName name="Tot_ODC">#REF!</definedName>
    <definedName name="Tot_OS_Base">'Offer Summary'!$D$15</definedName>
    <definedName name="Tot_OS_OptEval">'Offer Summary'!$D$22</definedName>
    <definedName name="Tot_OS_OptNonEval">'Offer Summary'!$D$27</definedName>
    <definedName name="Tot_Travel">#REF!</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Lst>
</workbook>
</file>

<file path=xl/calcChain.xml><?xml version="1.0" encoding="utf-8"?>
<calcChain xmlns="http://schemas.openxmlformats.org/spreadsheetml/2006/main">
  <c r="D140" i="10" l="1"/>
  <c r="D139" i="10"/>
  <c r="D138" i="10"/>
  <c r="D137" i="10"/>
  <c r="D131" i="10"/>
  <c r="D132" i="10"/>
  <c r="D134" i="10"/>
  <c r="D133" i="10"/>
  <c r="D130" i="10"/>
  <c r="D127" i="10"/>
  <c r="D126" i="10"/>
  <c r="D125" i="10"/>
  <c r="D124" i="10"/>
  <c r="D116" i="10"/>
  <c r="D115" i="10"/>
  <c r="D114" i="10"/>
  <c r="D113" i="10"/>
  <c r="D110" i="10"/>
  <c r="D109" i="10"/>
  <c r="D108" i="10"/>
  <c r="D103" i="10"/>
  <c r="D102" i="10"/>
  <c r="D101" i="10"/>
  <c r="D100" i="10"/>
  <c r="D97" i="10"/>
  <c r="D96" i="10"/>
  <c r="D95" i="10"/>
  <c r="D94" i="10"/>
  <c r="D93" i="10"/>
  <c r="D90" i="10"/>
  <c r="D89" i="10"/>
  <c r="D88" i="10"/>
  <c r="D87" i="10"/>
  <c r="K11" i="10" l="1"/>
  <c r="K10" i="10"/>
  <c r="K12" i="10" l="1"/>
  <c r="K9" i="10"/>
  <c r="K8" i="10"/>
  <c r="E68" i="24" l="1"/>
  <c r="E70" i="24"/>
  <c r="E73" i="24"/>
  <c r="E74" i="24"/>
  <c r="E81" i="24"/>
  <c r="E82" i="24"/>
  <c r="E86" i="24"/>
  <c r="E89" i="24"/>
  <c r="E90" i="24"/>
  <c r="E92" i="24"/>
  <c r="E97" i="24"/>
  <c r="E98" i="24"/>
  <c r="E100" i="24"/>
  <c r="E102" i="24"/>
  <c r="E105" i="24"/>
  <c r="E106" i="24"/>
  <c r="D68" i="24"/>
  <c r="D70" i="24"/>
  <c r="D71" i="24"/>
  <c r="D73" i="24"/>
  <c r="D76" i="24"/>
  <c r="D78" i="24"/>
  <c r="D81" i="24"/>
  <c r="D82" i="24"/>
  <c r="D84" i="24"/>
  <c r="D86" i="24"/>
  <c r="D87" i="24"/>
  <c r="D89" i="24"/>
  <c r="D92" i="24"/>
  <c r="D94" i="24"/>
  <c r="D97" i="24"/>
  <c r="D98" i="24"/>
  <c r="D100" i="24"/>
  <c r="D102" i="24"/>
  <c r="D103" i="24"/>
  <c r="D105" i="24"/>
  <c r="D106" i="24"/>
  <c r="C72" i="24"/>
  <c r="C94" i="24"/>
  <c r="E84" i="24"/>
  <c r="C25" i="23"/>
  <c r="C24" i="23"/>
  <c r="C20" i="23"/>
  <c r="C19" i="23"/>
  <c r="C18" i="23"/>
  <c r="C17" i="23"/>
  <c r="C13" i="23"/>
  <c r="C12" i="23"/>
  <c r="C11" i="23"/>
  <c r="E87" i="24" l="1"/>
  <c r="E76" i="24"/>
  <c r="E77" i="24"/>
  <c r="E79" i="24"/>
  <c r="E71" i="24"/>
  <c r="E103" i="24"/>
  <c r="E101" i="24"/>
  <c r="E85" i="24"/>
  <c r="E95" i="24"/>
  <c r="E93" i="24"/>
  <c r="E78" i="24"/>
  <c r="E69" i="24"/>
  <c r="D101" i="24"/>
  <c r="D69" i="24"/>
  <c r="D95" i="24"/>
  <c r="D90" i="24"/>
  <c r="D77" i="24"/>
  <c r="D85" i="24"/>
  <c r="D79" i="24"/>
  <c r="D74" i="24"/>
  <c r="D93" i="24"/>
  <c r="C78" i="24"/>
  <c r="C98" i="24"/>
  <c r="C82" i="24"/>
  <c r="C88" i="24"/>
  <c r="C104" i="24"/>
  <c r="C96" i="24"/>
  <c r="C80" i="24"/>
  <c r="C92" i="24"/>
  <c r="C76" i="24"/>
  <c r="C100" i="24"/>
  <c r="C84" i="24"/>
  <c r="C68" i="24"/>
  <c r="C106" i="24"/>
  <c r="C90" i="24"/>
  <c r="C74" i="24"/>
  <c r="C102" i="24"/>
  <c r="C86" i="24"/>
  <c r="C70" i="24"/>
  <c r="B85" i="24"/>
  <c r="B87" i="24"/>
  <c r="B71" i="24"/>
  <c r="B74" i="24"/>
  <c r="B95" i="24"/>
  <c r="B66" i="24"/>
  <c r="B89" i="24"/>
  <c r="B100" i="24"/>
  <c r="B88" i="24"/>
  <c r="B73" i="24"/>
  <c r="B93" i="24"/>
  <c r="B98" i="24"/>
  <c r="B101" i="24"/>
  <c r="B103" i="24"/>
  <c r="B72" i="24"/>
  <c r="B102" i="24"/>
  <c r="B99" i="24"/>
  <c r="B86" i="24"/>
  <c r="B70" i="24"/>
  <c r="B83" i="24"/>
  <c r="B79" i="24"/>
  <c r="B75" i="24"/>
  <c r="B77" i="24"/>
  <c r="B78" i="24"/>
  <c r="B106" i="24"/>
  <c r="B91" i="24"/>
  <c r="B94" i="24"/>
  <c r="B67" i="24"/>
  <c r="B68" i="24"/>
  <c r="B90" i="24"/>
  <c r="B82" i="24"/>
  <c r="B105" i="24"/>
  <c r="B97" i="24"/>
  <c r="B81" i="24"/>
  <c r="B92" i="24"/>
  <c r="B76" i="24"/>
  <c r="B104" i="24"/>
  <c r="B84" i="24"/>
  <c r="B96" i="24"/>
  <c r="B80" i="24"/>
  <c r="B69" i="24"/>
  <c r="E94" i="24"/>
  <c r="E99" i="24"/>
  <c r="E91" i="24"/>
  <c r="E83" i="24"/>
  <c r="E75" i="24"/>
  <c r="E67" i="24"/>
  <c r="E104" i="24"/>
  <c r="E96" i="24"/>
  <c r="E88" i="24"/>
  <c r="E80" i="24"/>
  <c r="E72" i="24"/>
  <c r="D99" i="24"/>
  <c r="D91" i="24"/>
  <c r="D83" i="24"/>
  <c r="D75" i="24"/>
  <c r="D67" i="24"/>
  <c r="D104" i="24"/>
  <c r="D96" i="24"/>
  <c r="D88" i="24"/>
  <c r="D80" i="24"/>
  <c r="D72" i="24"/>
  <c r="C105" i="24"/>
  <c r="C89" i="24"/>
  <c r="C73" i="24"/>
  <c r="C69" i="24"/>
  <c r="C91" i="24"/>
  <c r="C75" i="24"/>
  <c r="C81" i="24"/>
  <c r="C103" i="24"/>
  <c r="C87" i="24"/>
  <c r="C71" i="24"/>
  <c r="C95" i="24"/>
  <c r="C79" i="24"/>
  <c r="C101" i="24"/>
  <c r="C85" i="24"/>
  <c r="C93" i="24"/>
  <c r="C77" i="24"/>
  <c r="C97" i="24"/>
  <c r="C99" i="24"/>
  <c r="C83" i="24"/>
  <c r="C67" i="24"/>
  <c r="K140" i="10" l="1"/>
  <c r="K139" i="10"/>
  <c r="K134" i="10"/>
  <c r="K127" i="10"/>
  <c r="K116" i="10"/>
  <c r="K115" i="10"/>
  <c r="K110" i="10"/>
  <c r="K109" i="10"/>
  <c r="K103" i="10"/>
  <c r="K102" i="10"/>
  <c r="K97" i="10"/>
  <c r="K90" i="10"/>
  <c r="K79" i="10"/>
  <c r="K78" i="10"/>
  <c r="K67" i="10"/>
  <c r="K66" i="10"/>
  <c r="K61" i="10"/>
  <c r="K23" i="10"/>
  <c r="K22" i="10"/>
  <c r="K137" i="10"/>
  <c r="K133" i="10"/>
  <c r="K132" i="10"/>
  <c r="K131" i="10"/>
  <c r="K130" i="10"/>
  <c r="K126" i="10"/>
  <c r="K125" i="10"/>
  <c r="K124" i="10"/>
  <c r="K128" i="10" s="1"/>
  <c r="D23" i="23" s="1"/>
  <c r="K114" i="10"/>
  <c r="K113" i="10"/>
  <c r="K108" i="10"/>
  <c r="K107" i="10"/>
  <c r="K106" i="10"/>
  <c r="K101" i="10"/>
  <c r="K100" i="10"/>
  <c r="K96" i="10"/>
  <c r="K95" i="10"/>
  <c r="K94" i="10"/>
  <c r="K93" i="10"/>
  <c r="K98" i="10" s="1"/>
  <c r="D17" i="23" s="1"/>
  <c r="K89" i="10"/>
  <c r="K88" i="10"/>
  <c r="K87" i="10"/>
  <c r="K77" i="10"/>
  <c r="K76" i="10"/>
  <c r="K75" i="10"/>
  <c r="K73" i="10"/>
  <c r="K72" i="10"/>
  <c r="K71" i="10"/>
  <c r="K70" i="10"/>
  <c r="K69" i="10"/>
  <c r="K63" i="10"/>
  <c r="K64" i="10"/>
  <c r="K65" i="10"/>
  <c r="K56" i="10"/>
  <c r="K57" i="10"/>
  <c r="K58" i="10"/>
  <c r="K59" i="10"/>
  <c r="K60" i="10"/>
  <c r="K29" i="10"/>
  <c r="K30" i="10"/>
  <c r="K31" i="10"/>
  <c r="K32" i="10"/>
  <c r="K33" i="10"/>
  <c r="K34" i="10"/>
  <c r="K35" i="10"/>
  <c r="K36" i="10"/>
  <c r="K37" i="10"/>
  <c r="K38" i="10"/>
  <c r="K39" i="10"/>
  <c r="K40" i="10"/>
  <c r="K41" i="10"/>
  <c r="K42" i="10"/>
  <c r="K43" i="10"/>
  <c r="K44" i="10"/>
  <c r="K45" i="10"/>
  <c r="K46" i="10"/>
  <c r="K47" i="10"/>
  <c r="K48" i="10"/>
  <c r="K49" i="10"/>
  <c r="K50" i="10"/>
  <c r="K51" i="10"/>
  <c r="K52" i="10"/>
  <c r="K28" i="10"/>
  <c r="K27" i="10"/>
  <c r="K26" i="10"/>
  <c r="K16" i="10"/>
  <c r="K17" i="10"/>
  <c r="K18" i="10"/>
  <c r="K19" i="10"/>
  <c r="K20" i="10"/>
  <c r="K21" i="10"/>
  <c r="K117" i="10" l="1"/>
  <c r="D20" i="23" s="1"/>
  <c r="K135" i="10"/>
  <c r="D24" i="23" s="1"/>
  <c r="K91" i="10"/>
  <c r="D16" i="23" s="1"/>
  <c r="K104" i="10"/>
  <c r="D18" i="23" s="1"/>
  <c r="K80" i="10"/>
  <c r="D13" i="23" s="1"/>
  <c r="K53" i="10"/>
  <c r="D12" i="23" s="1"/>
  <c r="K105" i="10" l="1"/>
  <c r="K111" i="10" s="1"/>
  <c r="D19" i="23" s="1"/>
  <c r="D22" i="23" s="1"/>
  <c r="K7" i="10"/>
  <c r="D55" i="24" l="1"/>
  <c r="D50" i="24"/>
  <c r="D42" i="24"/>
  <c r="D63" i="24"/>
  <c r="D29" i="24"/>
  <c r="D21" i="24"/>
  <c r="E10" i="24"/>
  <c r="E22" i="24"/>
  <c r="E14" i="24"/>
  <c r="E18" i="24"/>
  <c r="E30" i="24"/>
  <c r="E46" i="24"/>
  <c r="E50" i="24"/>
  <c r="E54" i="24"/>
  <c r="E66" i="24"/>
  <c r="B65" i="24"/>
  <c r="B61" i="24"/>
  <c r="B59" i="24"/>
  <c r="K15" i="10"/>
  <c r="K24" i="10" s="1"/>
  <c r="D11" i="23" s="1"/>
  <c r="K138" i="10"/>
  <c r="K141" i="10" s="1"/>
  <c r="D25" i="23" s="1"/>
  <c r="D27" i="23" s="1"/>
  <c r="C55" i="24"/>
  <c r="C54" i="24"/>
  <c r="C52" i="24"/>
  <c r="C47" i="24"/>
  <c r="C36" i="24"/>
  <c r="C33" i="24"/>
  <c r="C20" i="24"/>
  <c r="C56" i="24"/>
  <c r="B58" i="24"/>
  <c r="B56" i="24"/>
  <c r="B55" i="24"/>
  <c r="B54" i="24"/>
  <c r="B52" i="24"/>
  <c r="B49" i="24"/>
  <c r="B46" i="24"/>
  <c r="B45" i="24"/>
  <c r="B44" i="24"/>
  <c r="B42" i="24"/>
  <c r="B41" i="24"/>
  <c r="B40" i="24"/>
  <c r="B39" i="24"/>
  <c r="B38" i="24"/>
  <c r="B37" i="24"/>
  <c r="B36" i="24"/>
  <c r="B32" i="24"/>
  <c r="B31" i="24"/>
  <c r="B29" i="24"/>
  <c r="B26" i="24"/>
  <c r="B25" i="24"/>
  <c r="B23" i="24"/>
  <c r="B22" i="24"/>
  <c r="B18" i="24"/>
  <c r="B15" i="24"/>
  <c r="E45" i="24"/>
  <c r="E26" i="24"/>
  <c r="E21" i="24"/>
  <c r="E17" i="24"/>
  <c r="D46" i="24"/>
  <c r="D38" i="24"/>
  <c r="D19" i="24"/>
  <c r="E13" i="24"/>
  <c r="E34" i="24"/>
  <c r="E37" i="24"/>
  <c r="E42" i="24"/>
  <c r="C23" i="23"/>
  <c r="C16" i="23"/>
  <c r="C10" i="23"/>
  <c r="K6" i="10"/>
  <c r="C4" i="33"/>
  <c r="E8" i="24" l="1"/>
  <c r="D45" i="24"/>
  <c r="E38" i="24"/>
  <c r="E62" i="24"/>
  <c r="E27" i="24"/>
  <c r="E11" i="24"/>
  <c r="E55" i="24"/>
  <c r="E24" i="24"/>
  <c r="E48" i="24"/>
  <c r="E15" i="24"/>
  <c r="E47" i="24"/>
  <c r="E43" i="24"/>
  <c r="E9" i="24"/>
  <c r="E25" i="24"/>
  <c r="E29" i="24"/>
  <c r="E41" i="24"/>
  <c r="E49" i="24"/>
  <c r="E57" i="24"/>
  <c r="E61" i="24"/>
  <c r="E65" i="24"/>
  <c r="E23" i="24"/>
  <c r="E20" i="24"/>
  <c r="E16" i="24"/>
  <c r="E12" i="24"/>
  <c r="E40" i="24"/>
  <c r="E56" i="24"/>
  <c r="E44" i="24"/>
  <c r="E19" i="24"/>
  <c r="E63" i="24"/>
  <c r="E28" i="24"/>
  <c r="E60" i="24"/>
  <c r="D66" i="24"/>
  <c r="D49" i="24"/>
  <c r="D41" i="24"/>
  <c r="D11" i="24"/>
  <c r="D15" i="24"/>
  <c r="D28" i="24"/>
  <c r="D54" i="24"/>
  <c r="D20" i="24"/>
  <c r="D24" i="24"/>
  <c r="D10" i="24"/>
  <c r="D14" i="24"/>
  <c r="D18" i="24"/>
  <c r="D23" i="24"/>
  <c r="D27" i="24"/>
  <c r="D40" i="24"/>
  <c r="D44" i="24"/>
  <c r="D48" i="24"/>
  <c r="D61" i="24"/>
  <c r="D65" i="24"/>
  <c r="D12" i="24"/>
  <c r="D16" i="24"/>
  <c r="D25" i="24"/>
  <c r="D9" i="24"/>
  <c r="D13" i="24"/>
  <c r="D17" i="24"/>
  <c r="D22" i="24"/>
  <c r="D26" i="24"/>
  <c r="D30" i="24"/>
  <c r="D43" i="24"/>
  <c r="D47" i="24"/>
  <c r="D56" i="24"/>
  <c r="D60" i="24"/>
  <c r="D8" i="24"/>
  <c r="C10" i="24"/>
  <c r="C66" i="24"/>
  <c r="C28" i="24"/>
  <c r="C35" i="24"/>
  <c r="C41" i="24"/>
  <c r="C32" i="24"/>
  <c r="C29" i="24"/>
  <c r="C19" i="24"/>
  <c r="C30" i="24"/>
  <c r="C50" i="24"/>
  <c r="K13" i="10"/>
  <c r="C40" i="24"/>
  <c r="C45" i="24"/>
  <c r="C64" i="24"/>
  <c r="C46" i="24"/>
  <c r="C60" i="24"/>
  <c r="C37" i="24"/>
  <c r="C42" i="24"/>
  <c r="C61" i="24"/>
  <c r="C39" i="24"/>
  <c r="C51" i="24"/>
  <c r="C59" i="24"/>
  <c r="C43" i="24"/>
  <c r="C48" i="24"/>
  <c r="C31" i="24"/>
  <c r="C65" i="24"/>
  <c r="C18" i="24"/>
  <c r="C22" i="24"/>
  <c r="C49" i="24"/>
  <c r="C23" i="24"/>
  <c r="C34" i="24"/>
  <c r="C63" i="24"/>
  <c r="C44" i="24"/>
  <c r="C27" i="24"/>
  <c r="C57" i="24"/>
  <c r="C9" i="24"/>
  <c r="C62" i="24"/>
  <c r="C21" i="24"/>
  <c r="C53" i="24"/>
  <c r="C38" i="24"/>
  <c r="C58" i="24"/>
  <c r="B62" i="24"/>
  <c r="B28" i="24"/>
  <c r="B48" i="24"/>
  <c r="B8" i="24"/>
  <c r="B9" i="24"/>
  <c r="B19" i="24"/>
  <c r="B63" i="24"/>
  <c r="B53" i="24"/>
  <c r="B10" i="24"/>
  <c r="B50" i="24"/>
  <c r="B51" i="24"/>
  <c r="B35" i="24"/>
  <c r="B20" i="24"/>
  <c r="B47" i="24"/>
  <c r="B11" i="24"/>
  <c r="B27" i="24"/>
  <c r="B34" i="24"/>
  <c r="B57" i="24"/>
  <c r="B21" i="24"/>
  <c r="B30" i="24"/>
  <c r="B60" i="24"/>
  <c r="B33" i="24"/>
  <c r="B43" i="24"/>
  <c r="B64" i="24"/>
  <c r="K81" i="10" l="1"/>
  <c r="D10" i="23"/>
  <c r="D15" i="23" s="1"/>
  <c r="E52" i="24"/>
  <c r="E32" i="24"/>
  <c r="E51" i="24"/>
  <c r="E31" i="24"/>
  <c r="E53" i="24"/>
  <c r="E33" i="24"/>
  <c r="E58" i="24"/>
  <c r="E35" i="24"/>
  <c r="E59" i="24"/>
  <c r="E36" i="24"/>
  <c r="E64" i="24"/>
  <c r="E39" i="24"/>
  <c r="D59" i="24"/>
  <c r="D36" i="24"/>
  <c r="D52" i="24"/>
  <c r="D32" i="24"/>
  <c r="D51" i="24"/>
  <c r="D31" i="24"/>
  <c r="D62" i="24"/>
  <c r="D37" i="24"/>
  <c r="D64" i="24"/>
  <c r="D39" i="24"/>
  <c r="D58" i="24"/>
  <c r="D35" i="24"/>
  <c r="D57" i="24"/>
  <c r="D34" i="24"/>
  <c r="D53" i="24"/>
  <c r="D33" i="24"/>
  <c r="C13" i="24"/>
  <c r="C17" i="24"/>
  <c r="C11" i="24"/>
  <c r="C15" i="24"/>
  <c r="C25" i="24"/>
  <c r="C14" i="24"/>
  <c r="C24" i="24"/>
  <c r="C12" i="24"/>
  <c r="C16" i="24"/>
  <c r="C26" i="24"/>
  <c r="B12" i="24"/>
  <c r="B16" i="24"/>
  <c r="C8" i="24"/>
  <c r="B24" i="24"/>
  <c r="B14" i="24"/>
  <c r="B17" i="24"/>
  <c r="B13" i="24"/>
  <c r="K118" i="10"/>
  <c r="K142" i="10"/>
  <c r="C16" i="33" l="1"/>
  <c r="C18" i="33"/>
  <c r="C17" i="33"/>
  <c r="C15" i="33"/>
  <c r="D7" i="23"/>
  <c r="C8" i="33"/>
  <c r="D8" i="33"/>
  <c r="C9" i="33"/>
  <c r="D9" i="33"/>
  <c r="D8" i="23"/>
  <c r="D7" i="33"/>
  <c r="C7" i="33"/>
  <c r="C12" i="33"/>
  <c r="D6" i="23"/>
</calcChain>
</file>

<file path=xl/comments1.xml><?xml version="1.0" encoding="utf-8"?>
<comments xmlns="http://schemas.openxmlformats.org/spreadsheetml/2006/main">
  <authors>
    <author>Green Sarah</author>
    <author>Pachocki Jacek</author>
  </authors>
  <commentList>
    <comment ref="F3" authorId="0" shapeId="0">
      <text>
        <r>
          <rPr>
            <sz val="9"/>
            <color indexed="81"/>
            <rFont val="Tahoma"/>
            <family val="2"/>
          </rPr>
          <t>To be completed by NCIA</t>
        </r>
      </text>
    </comment>
    <comment ref="G3" authorId="0" shapeId="0">
      <text>
        <r>
          <rPr>
            <sz val="9"/>
            <color indexed="81"/>
            <rFont val="Tahoma"/>
            <family val="2"/>
          </rPr>
          <t>To be completed by NCIA</t>
        </r>
      </text>
    </comment>
    <comment ref="H3" authorId="0" shapeId="0">
      <text>
        <r>
          <rPr>
            <sz val="9"/>
            <color indexed="81"/>
            <rFont val="Tahoma"/>
            <family val="2"/>
          </rPr>
          <t>I.e. Man-Days, Lot, etc. To be indicated by either bidder or NCIA; whichever defines the Quantity</t>
        </r>
      </text>
    </comment>
    <comment ref="I3" authorId="0" shapeId="0">
      <text>
        <r>
          <rPr>
            <sz val="9"/>
            <color indexed="81"/>
            <rFont val="Tahoma"/>
            <family val="2"/>
          </rPr>
          <t>To be indicated by either bidder or NCIA; if bidder needs to complete, highlight field yellow</t>
        </r>
      </text>
    </comment>
    <comment ref="J3" authorId="0" shapeId="0">
      <text>
        <r>
          <rPr>
            <sz val="9"/>
            <color indexed="81"/>
            <rFont val="Tahoma"/>
            <family val="2"/>
          </rPr>
          <t>To be completed by bidder</t>
        </r>
      </text>
    </comment>
    <comment ref="K3" authorId="0" shapeId="0">
      <text>
        <r>
          <rPr>
            <sz val="9"/>
            <color indexed="81"/>
            <rFont val="Tahoma"/>
            <family val="2"/>
          </rPr>
          <t>To be completed by bidder</t>
        </r>
      </text>
    </comment>
    <comment ref="L3" authorId="0" shapeId="0">
      <text>
        <r>
          <rPr>
            <sz val="9"/>
            <color indexed="81"/>
            <rFont val="Tahoma"/>
            <family val="2"/>
          </rPr>
          <t xml:space="preserve">1) For NCIA purposes only
2) For budgeting purposes, the lowest level in the SSS should be either Investment or O&amp;M, not both. 
</t>
        </r>
        <r>
          <rPr>
            <b/>
            <sz val="9"/>
            <color indexed="81"/>
            <rFont val="Tahoma"/>
            <family val="2"/>
          </rPr>
          <t xml:space="preserve">Definitions: </t>
        </r>
        <r>
          <rPr>
            <sz val="9"/>
            <color indexed="81"/>
            <rFont val="Tahoma"/>
            <family val="2"/>
          </rPr>
          <t xml:space="preserve">
</t>
        </r>
        <r>
          <rPr>
            <b/>
            <sz val="9"/>
            <color indexed="81"/>
            <rFont val="Tahoma"/>
            <family val="2"/>
          </rPr>
          <t xml:space="preserve">Investment costs: </t>
        </r>
        <r>
          <rPr>
            <sz val="9"/>
            <color indexed="81"/>
            <rFont val="Tahoma"/>
            <family val="2"/>
          </rPr>
          <t xml:space="preserve">All cost to develop and/or procure the system prior to O&amp;M; typically until Final System Acceptance (FSA) 
</t>
        </r>
        <r>
          <rPr>
            <b/>
            <sz val="9"/>
            <color indexed="81"/>
            <rFont val="Tahoma"/>
            <family val="2"/>
          </rPr>
          <t>O&amp;M costs:</t>
        </r>
        <r>
          <rPr>
            <sz val="9"/>
            <color indexed="81"/>
            <rFont val="Tahoma"/>
            <family val="2"/>
          </rPr>
          <t xml:space="preserve"> Activity relating to the operations and maintenance of the system, typically post-FSA activities.
Note on O&amp;M: For Contractor operated, this would include all effort and/or material necessary to operate the system. For NATO operated, this could be any supporting effort (just for example, Level 3/4 support) required</t>
        </r>
      </text>
    </comment>
    <comment ref="M3" authorId="1" shapeId="0">
      <text>
        <r>
          <rPr>
            <sz val="9"/>
            <color indexed="81"/>
            <rFont val="Tahoma"/>
            <family val="2"/>
          </rPr>
          <t xml:space="preserve">If Bidder decides to keep any CLIN at zero costs the reason for it has to be explained in the corresponding Comments field.
</t>
        </r>
      </text>
    </comment>
    <comment ref="B84" authorId="0" shapeId="0">
      <text>
        <r>
          <rPr>
            <sz val="9"/>
            <color indexed="81"/>
            <rFont val="Tahoma"/>
            <family val="2"/>
          </rPr>
          <t>To be completed by NCIA</t>
        </r>
      </text>
    </comment>
    <comment ref="C84" authorId="0" shapeId="0">
      <text>
        <r>
          <rPr>
            <sz val="9"/>
            <color indexed="81"/>
            <rFont val="Tahoma"/>
            <family val="2"/>
          </rPr>
          <t>To be completed by NCIA</t>
        </r>
      </text>
    </comment>
    <comment ref="D84" authorId="0" shapeId="0">
      <text>
        <r>
          <rPr>
            <sz val="9"/>
            <color indexed="81"/>
            <rFont val="Tahoma"/>
            <family val="2"/>
          </rPr>
          <t>To be completed by NCIA</t>
        </r>
      </text>
    </comment>
    <comment ref="E84" authorId="0" shapeId="0">
      <text>
        <r>
          <rPr>
            <sz val="9"/>
            <color indexed="81"/>
            <rFont val="Tahoma"/>
            <family val="2"/>
          </rPr>
          <t>To be completed by NCIA</t>
        </r>
      </text>
    </comment>
    <comment ref="F84" authorId="0" shapeId="0">
      <text>
        <r>
          <rPr>
            <sz val="9"/>
            <color indexed="81"/>
            <rFont val="Tahoma"/>
            <family val="2"/>
          </rPr>
          <t>To be completed by NCIA</t>
        </r>
      </text>
    </comment>
    <comment ref="G84" authorId="0" shapeId="0">
      <text>
        <r>
          <rPr>
            <sz val="9"/>
            <color indexed="81"/>
            <rFont val="Tahoma"/>
            <family val="2"/>
          </rPr>
          <t>To be completed by NCIA</t>
        </r>
      </text>
    </comment>
    <comment ref="H84" authorId="0" shapeId="0">
      <text>
        <r>
          <rPr>
            <sz val="9"/>
            <color indexed="81"/>
            <rFont val="Tahoma"/>
            <family val="2"/>
          </rPr>
          <t>I.e. Man-Days, Lot, etc. To be indicated by either bidder or NCIA; whichever defines the Quantity</t>
        </r>
      </text>
    </comment>
    <comment ref="I84" authorId="0" shapeId="0">
      <text>
        <r>
          <rPr>
            <sz val="9"/>
            <color indexed="81"/>
            <rFont val="Tahoma"/>
            <family val="2"/>
          </rPr>
          <t>To be indicated by either bidder or NCIA; if bidder needs to complete, highlight field yellow</t>
        </r>
      </text>
    </comment>
    <comment ref="J84" authorId="0" shapeId="0">
      <text>
        <r>
          <rPr>
            <sz val="9"/>
            <color indexed="81"/>
            <rFont val="Tahoma"/>
            <family val="2"/>
          </rPr>
          <t>To be completed by bidder</t>
        </r>
      </text>
    </comment>
    <comment ref="K84" authorId="0" shapeId="0">
      <text>
        <r>
          <rPr>
            <sz val="9"/>
            <color indexed="81"/>
            <rFont val="Tahoma"/>
            <family val="2"/>
          </rPr>
          <t>To be completed by bidder</t>
        </r>
      </text>
    </comment>
    <comment ref="L84" authorId="0" shapeId="0">
      <text>
        <r>
          <rPr>
            <sz val="9"/>
            <color indexed="81"/>
            <rFont val="Tahoma"/>
            <family val="2"/>
          </rPr>
          <t xml:space="preserve">1) For NCIA purposes only
2) For budgeting purposes, the lowest level in the SSS should be either Investment or O&amp;M, not both. 
</t>
        </r>
        <r>
          <rPr>
            <b/>
            <sz val="9"/>
            <color indexed="81"/>
            <rFont val="Tahoma"/>
            <family val="2"/>
          </rPr>
          <t xml:space="preserve">Definitions: </t>
        </r>
        <r>
          <rPr>
            <sz val="9"/>
            <color indexed="81"/>
            <rFont val="Tahoma"/>
            <family val="2"/>
          </rPr>
          <t xml:space="preserve">
</t>
        </r>
        <r>
          <rPr>
            <b/>
            <sz val="9"/>
            <color indexed="81"/>
            <rFont val="Tahoma"/>
            <family val="2"/>
          </rPr>
          <t xml:space="preserve">Investment costs: </t>
        </r>
        <r>
          <rPr>
            <sz val="9"/>
            <color indexed="81"/>
            <rFont val="Tahoma"/>
            <family val="2"/>
          </rPr>
          <t xml:space="preserve">All cost to develop and/or procure the system prior to O&amp;M; typically until Final System Acceptance (FSA) 
</t>
        </r>
        <r>
          <rPr>
            <b/>
            <sz val="9"/>
            <color indexed="81"/>
            <rFont val="Tahoma"/>
            <family val="2"/>
          </rPr>
          <t>O&amp;M costs:</t>
        </r>
        <r>
          <rPr>
            <sz val="9"/>
            <color indexed="81"/>
            <rFont val="Tahoma"/>
            <family val="2"/>
          </rPr>
          <t xml:space="preserve"> Activity relating to the operations and maintenance of the system, typically post-FSA activities.
Note on O&amp;M: For Contractor operated, this would include all effort and/or material necessary to operate the system. For NATO operated, this could be any supporting effort (just for example, Level 3/4 support) required</t>
        </r>
      </text>
    </comment>
    <comment ref="M84" authorId="1" shapeId="0">
      <text>
        <r>
          <rPr>
            <sz val="9"/>
            <color indexed="81"/>
            <rFont val="Tahoma"/>
            <family val="2"/>
          </rPr>
          <t xml:space="preserve">If Bidder decides to keep any CLIN at zero costs the reason for it has to be explained in the corresponding Comments field.
</t>
        </r>
      </text>
    </comment>
    <comment ref="B121" authorId="0" shapeId="0">
      <text>
        <r>
          <rPr>
            <sz val="9"/>
            <color indexed="81"/>
            <rFont val="Tahoma"/>
            <family val="2"/>
          </rPr>
          <t>To be completed by NCIA</t>
        </r>
      </text>
    </comment>
    <comment ref="C121" authorId="0" shapeId="0">
      <text>
        <r>
          <rPr>
            <sz val="9"/>
            <color indexed="81"/>
            <rFont val="Tahoma"/>
            <family val="2"/>
          </rPr>
          <t>To be completed by NCIA</t>
        </r>
      </text>
    </comment>
    <comment ref="D121" authorId="0" shapeId="0">
      <text>
        <r>
          <rPr>
            <sz val="9"/>
            <color indexed="81"/>
            <rFont val="Tahoma"/>
            <family val="2"/>
          </rPr>
          <t>To be completed by NCIA</t>
        </r>
      </text>
    </comment>
    <comment ref="E121" authorId="0" shapeId="0">
      <text>
        <r>
          <rPr>
            <sz val="9"/>
            <color indexed="81"/>
            <rFont val="Tahoma"/>
            <family val="2"/>
          </rPr>
          <t>To be completed by NCIA</t>
        </r>
      </text>
    </comment>
    <comment ref="F121" authorId="0" shapeId="0">
      <text>
        <r>
          <rPr>
            <sz val="9"/>
            <color indexed="81"/>
            <rFont val="Tahoma"/>
            <family val="2"/>
          </rPr>
          <t>To be completed by NCIA</t>
        </r>
      </text>
    </comment>
    <comment ref="G121" authorId="0" shapeId="0">
      <text>
        <r>
          <rPr>
            <sz val="9"/>
            <color indexed="81"/>
            <rFont val="Tahoma"/>
            <family val="2"/>
          </rPr>
          <t>To be completed by NCIA</t>
        </r>
      </text>
    </comment>
    <comment ref="H121" authorId="0" shapeId="0">
      <text>
        <r>
          <rPr>
            <sz val="9"/>
            <color indexed="81"/>
            <rFont val="Tahoma"/>
            <family val="2"/>
          </rPr>
          <t>I.e. Man-Days, Lot, etc. To be indicated by either bidder or NCIA; whichever defines the Quantity</t>
        </r>
      </text>
    </comment>
    <comment ref="I121" authorId="0" shapeId="0">
      <text>
        <r>
          <rPr>
            <sz val="9"/>
            <color indexed="81"/>
            <rFont val="Tahoma"/>
            <family val="2"/>
          </rPr>
          <t>To be indicated by either bidder or NCIA; if bidder needs to complete, highlight field yellow</t>
        </r>
      </text>
    </comment>
    <comment ref="J121" authorId="0" shapeId="0">
      <text>
        <r>
          <rPr>
            <sz val="9"/>
            <color indexed="81"/>
            <rFont val="Tahoma"/>
            <family val="2"/>
          </rPr>
          <t>To be completed by bidder</t>
        </r>
      </text>
    </comment>
    <comment ref="K121" authorId="0" shapeId="0">
      <text>
        <r>
          <rPr>
            <sz val="9"/>
            <color indexed="81"/>
            <rFont val="Tahoma"/>
            <family val="2"/>
          </rPr>
          <t>To be completed by bidder</t>
        </r>
      </text>
    </comment>
    <comment ref="L121" authorId="0" shapeId="0">
      <text>
        <r>
          <rPr>
            <sz val="9"/>
            <color indexed="81"/>
            <rFont val="Tahoma"/>
            <family val="2"/>
          </rPr>
          <t xml:space="preserve">1) For NCIA purposes only
2) For budgeting purposes, the lowest level in the SSS should be either Investment or O&amp;M, not both. 
</t>
        </r>
        <r>
          <rPr>
            <b/>
            <sz val="9"/>
            <color indexed="81"/>
            <rFont val="Tahoma"/>
            <family val="2"/>
          </rPr>
          <t xml:space="preserve">Definitions: </t>
        </r>
        <r>
          <rPr>
            <sz val="9"/>
            <color indexed="81"/>
            <rFont val="Tahoma"/>
            <family val="2"/>
          </rPr>
          <t xml:space="preserve">
</t>
        </r>
        <r>
          <rPr>
            <b/>
            <sz val="9"/>
            <color indexed="81"/>
            <rFont val="Tahoma"/>
            <family val="2"/>
          </rPr>
          <t xml:space="preserve">Investment costs: </t>
        </r>
        <r>
          <rPr>
            <sz val="9"/>
            <color indexed="81"/>
            <rFont val="Tahoma"/>
            <family val="2"/>
          </rPr>
          <t xml:space="preserve">All cost to develop and/or procure the system prior to O&amp;M; typically until Final System Acceptance (FSA) 
</t>
        </r>
        <r>
          <rPr>
            <b/>
            <sz val="9"/>
            <color indexed="81"/>
            <rFont val="Tahoma"/>
            <family val="2"/>
          </rPr>
          <t>O&amp;M costs:</t>
        </r>
        <r>
          <rPr>
            <sz val="9"/>
            <color indexed="81"/>
            <rFont val="Tahoma"/>
            <family val="2"/>
          </rPr>
          <t xml:space="preserve"> Activity relating to the operations and maintenance of the system, typically post-FSA activities.
Note on O&amp;M: For Contractor operated, this would include all effort and/or material necessary to operate the system. For NATO operated, this could be any supporting effort (just for example, Level 3/4 support) required</t>
        </r>
      </text>
    </comment>
    <comment ref="M121" authorId="1" shapeId="0">
      <text>
        <r>
          <rPr>
            <sz val="9"/>
            <color indexed="81"/>
            <rFont val="Tahoma"/>
            <family val="2"/>
          </rPr>
          <t xml:space="preserve">If Bidder decides to keep any CLIN at zero costs the reason for it has to be explained in the corresponding Comments field.
</t>
        </r>
      </text>
    </comment>
  </commentList>
</comments>
</file>

<file path=xl/comments2.xml><?xml version="1.0" encoding="utf-8"?>
<comments xmlns="http://schemas.openxmlformats.org/spreadsheetml/2006/main">
  <authors>
    <author>Green Sarah</author>
  </authors>
  <commentList>
    <comment ref="A6" authorId="0" shapeId="0">
      <text>
        <r>
          <rPr>
            <sz val="9"/>
            <color indexed="81"/>
            <rFont val="Tahoma"/>
            <family val="2"/>
          </rPr>
          <t>NCIA- Link data validation to these cells</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
        </x15:connection>
      </ext>
    </extLst>
  </connection>
</connections>
</file>

<file path=xl/sharedStrings.xml><?xml version="1.0" encoding="utf-8"?>
<sst xmlns="http://schemas.openxmlformats.org/spreadsheetml/2006/main" count="842" uniqueCount="371">
  <si>
    <t>Quantity</t>
  </si>
  <si>
    <t>Labour</t>
  </si>
  <si>
    <t>CLIN</t>
  </si>
  <si>
    <t>CLIN 1</t>
  </si>
  <si>
    <t>CLIN 2</t>
  </si>
  <si>
    <t xml:space="preserve">Investment or O&amp;M </t>
  </si>
  <si>
    <t>CLIN 4</t>
  </si>
  <si>
    <t>CLIN 5</t>
  </si>
  <si>
    <t>Unit of measure</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</si>
  <si>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</si>
  <si>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</si>
  <si>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</si>
  <si>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</si>
  <si>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</si>
  <si>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</si>
  <si>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</si>
  <si>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</si>
  <si>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</si>
  <si>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</si>
  <si>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</si>
  <si>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Norwegian Krone (NOK)</t>
  </si>
  <si>
    <t>Polish Złoty (PLN)</t>
  </si>
  <si>
    <t>Romanian Leu (RON)</t>
  </si>
  <si>
    <t>Slovak Koruna (SKK)</t>
  </si>
  <si>
    <t>Turkish Lira (TRY)</t>
  </si>
  <si>
    <t>UK Pound sterling (GBP)</t>
  </si>
  <si>
    <t>US Dollar (USD)</t>
  </si>
  <si>
    <t>CLIN DESCRIPTION</t>
  </si>
  <si>
    <t xml:space="preserve">CLIN Number </t>
  </si>
  <si>
    <t>CLIN 3</t>
  </si>
  <si>
    <t>Total Firm Fixed Price</t>
  </si>
  <si>
    <t>Total Firm Fixed Price- Base Contract</t>
  </si>
  <si>
    <t>Total Firm Fixed Price Evaluated Options</t>
  </si>
  <si>
    <t>A) COMPLETENESS CHECK for CURRENCY - "OFFER SUMMARY" TAB</t>
  </si>
  <si>
    <t>Total Fixed Price Base Contract</t>
  </si>
  <si>
    <t>Total Fixed Price Evaluated Options</t>
  </si>
  <si>
    <t>Firm Fixed Price</t>
  </si>
  <si>
    <t>Total Firm Fixed Price- Evaluated Options</t>
  </si>
  <si>
    <t>Delta</t>
  </si>
  <si>
    <t>B) ACCURACY CHECK #1- OFFER SUMMARY TOTALS MATCH CLIN SUMMARY</t>
  </si>
  <si>
    <t>Grand Total Offer summary (All CLINS) matches detail</t>
  </si>
  <si>
    <t>C) ACCURACY CHECK #2- OFFER SUMMARY TOTALS MATCH DETAIL TABS</t>
  </si>
  <si>
    <t>This tab to be hidden by NCIA before sent to Bidders</t>
  </si>
  <si>
    <t xml:space="preserve">Detail is to be provided at the level of: </t>
  </si>
  <si>
    <t>Material</t>
  </si>
  <si>
    <t>Travel</t>
  </si>
  <si>
    <t>ODCs</t>
  </si>
  <si>
    <t>ODC</t>
  </si>
  <si>
    <t>Description</t>
  </si>
  <si>
    <t>SOW Reference</t>
  </si>
  <si>
    <t>Required Completion Date</t>
  </si>
  <si>
    <t>Delivery Destination</t>
  </si>
  <si>
    <t>Unit Price</t>
  </si>
  <si>
    <t>Total Firm Fixed Price Base Contract</t>
  </si>
  <si>
    <t>Currency has been entered for offer summary tab</t>
  </si>
  <si>
    <t>Grand Total Firm fixed Price - Base Contract + Evaluated Options</t>
  </si>
  <si>
    <t>Grand Total Firm fixed Price - Base Contract</t>
  </si>
  <si>
    <t xml:space="preserve">Declare Currency =&gt; </t>
  </si>
  <si>
    <t>Delivery Form</t>
  </si>
  <si>
    <t>Lot</t>
  </si>
  <si>
    <t>List needs to be ALL inclusive. Also, no parent and child should appear together on this list (i.e. this needs to be EITHER CLIN 1 or CLINS 1.1, 1.2, 1.3, etc… but not both).</t>
  </si>
  <si>
    <t>For multiple currencies, duplicate the "Firm Fixed Price" column for each currency</t>
  </si>
  <si>
    <t xml:space="preserve"> </t>
  </si>
  <si>
    <t>TOTAL PRICE CLIN 1</t>
  </si>
  <si>
    <t>TOTAL PRICE CLIN 2</t>
  </si>
  <si>
    <t>TOTAL PRICE CLIN 3</t>
  </si>
  <si>
    <t>TOTAL PRICE CLIN 4</t>
  </si>
  <si>
    <t>TOTAL PRICE CLIN 5</t>
  </si>
  <si>
    <t>Total Fixed Price Non-Evaluated Options</t>
  </si>
  <si>
    <t>4.1.1</t>
  </si>
  <si>
    <t>4.1.2</t>
  </si>
  <si>
    <t>4.1.3</t>
  </si>
  <si>
    <t>4.2.1</t>
  </si>
  <si>
    <t>4.3.1</t>
  </si>
  <si>
    <t>4.3.2</t>
  </si>
  <si>
    <t>TOTAL PRICE CLIN 6</t>
  </si>
  <si>
    <t>Total Firm Fixed Price- Non-Evaluated Options</t>
  </si>
  <si>
    <t>TOTAL PRICE CLIN 7</t>
  </si>
  <si>
    <t>Total Firm Fixed Price Non-Evaluated Options</t>
  </si>
  <si>
    <t>CLIN 6</t>
  </si>
  <si>
    <t>CLIN 7</t>
  </si>
  <si>
    <t>Grand Total Firm fixed Price - Base Contract + Evaluated Options + Non-Evaluated Options</t>
  </si>
  <si>
    <t>CLIN 4.1.1</t>
  </si>
  <si>
    <t>CLIN 4.1.2</t>
  </si>
  <si>
    <t>CLIN 4.1.3</t>
  </si>
  <si>
    <t>CLIN 4.2.1</t>
  </si>
  <si>
    <t>CLIN 4.3.1</t>
  </si>
  <si>
    <t>CLIN 4.3.2</t>
  </si>
  <si>
    <t>D) COMPLETENESS CHECK FOR CLIN DETAILS TAB</t>
  </si>
  <si>
    <t>Optional Comments
 (Mandatory for zero costs lines)</t>
  </si>
  <si>
    <t>4.2.2</t>
  </si>
  <si>
    <t>4.2.3</t>
  </si>
  <si>
    <t>4.3.3</t>
  </si>
  <si>
    <t>CLIN 4.2.2</t>
  </si>
  <si>
    <t>CLIN 4.2.3</t>
  </si>
  <si>
    <t>CLIN 4.3.3</t>
  </si>
  <si>
    <r>
      <t xml:space="preserve">Insert rows above the </t>
    </r>
    <r>
      <rPr>
        <b/>
        <sz val="11"/>
        <color rgb="FFFF0000"/>
        <rFont val="Calibri"/>
        <family val="2"/>
        <scheme val="minor"/>
      </rPr>
      <t>RED</t>
    </r>
    <r>
      <rPr>
        <sz val="11"/>
        <color theme="1"/>
        <rFont val="Calibri"/>
        <family val="2"/>
        <scheme val="minor"/>
      </rPr>
      <t xml:space="preserve"> row if needed</t>
    </r>
  </si>
  <si>
    <t xml:space="preserve">List for data Validation </t>
  </si>
  <si>
    <t>NATO Member States Currencies</t>
  </si>
  <si>
    <t>North Macedonia Denar (MKD)</t>
  </si>
  <si>
    <t>BASE CONTRACT</t>
  </si>
  <si>
    <t>EVALUATED OPTIONS</t>
  </si>
  <si>
    <t>NON EVALUATED OPTIONS</t>
  </si>
  <si>
    <t>IFB-CO-115049-NCOP2 CLIN Summary</t>
  </si>
  <si>
    <t>PMR</t>
  </si>
  <si>
    <t>Project portal</t>
  </si>
  <si>
    <t>Electronic</t>
  </si>
  <si>
    <t>FSA</t>
  </si>
  <si>
    <t>N/A</t>
  </si>
  <si>
    <t>Each</t>
  </si>
  <si>
    <t>NSP</t>
  </si>
  <si>
    <t>System Implementation Plan (including System Transition Plan)</t>
  </si>
  <si>
    <t>4.4.4</t>
  </si>
  <si>
    <t>IDR</t>
  </si>
  <si>
    <t>System Implementation Schedule</t>
  </si>
  <si>
    <t>4.4.4.13</t>
  </si>
  <si>
    <t>IDR and IRR</t>
  </si>
  <si>
    <t>Site Survey for Installation Site (DC)</t>
  </si>
  <si>
    <t>4.4.5</t>
  </si>
  <si>
    <t>Site Survey for Installation Site (DCM)</t>
  </si>
  <si>
    <t>Site Survey for Organisational Node</t>
  </si>
  <si>
    <t>Site Survey workbook for Installation Site</t>
  </si>
  <si>
    <t>Site Survey workbook for Organisational Node</t>
  </si>
  <si>
    <t>4.4.6.6</t>
  </si>
  <si>
    <t>Site Survey reports (nodes &amp; sites)</t>
  </si>
  <si>
    <t>4.4.6.7</t>
  </si>
  <si>
    <t>Installation and Configuration Guide for Implementation</t>
  </si>
  <si>
    <t>4.5.4.2</t>
  </si>
  <si>
    <t>Training Needs Analysis report (initial)</t>
  </si>
  <si>
    <t>4.3.12</t>
  </si>
  <si>
    <t>TAR</t>
  </si>
  <si>
    <t>Training Needs Analysis report</t>
  </si>
  <si>
    <t xml:space="preserve"> TDR</t>
  </si>
  <si>
    <t>Course Control Documents I, II &amp; III (initial)</t>
  </si>
  <si>
    <t>Course Control Documents  I, II &amp; III (intermediate)</t>
  </si>
  <si>
    <t xml:space="preserve"> TDR BL1</t>
  </si>
  <si>
    <t>Course Control Documents  I, II &amp; III</t>
  </si>
  <si>
    <t>TDR BL2</t>
  </si>
  <si>
    <t>Training Plan (initial)</t>
  </si>
  <si>
    <t xml:space="preserve">PMR </t>
  </si>
  <si>
    <t>Training Plan (intermediate)</t>
  </si>
  <si>
    <t xml:space="preserve"> TDR, IDR and IRR BL1</t>
  </si>
  <si>
    <t>Training Plan</t>
  </si>
  <si>
    <t xml:space="preserve"> TDR, IDR and IRR BL2</t>
  </si>
  <si>
    <t>Material for General User Course (initial)</t>
  </si>
  <si>
    <t>TMR BL1</t>
  </si>
  <si>
    <t>Material for General User Course</t>
  </si>
  <si>
    <t>TMR BL2</t>
  </si>
  <si>
    <t>Material for Advanced User Course (initial)</t>
  </si>
  <si>
    <t>Material for Advanced User Course</t>
  </si>
  <si>
    <t>Material for COP Contributor (initial)</t>
  </si>
  <si>
    <t>Material for COP Contributor</t>
  </si>
  <si>
    <t>Material for COP Manager Course (initial)</t>
  </si>
  <si>
    <t>Material for COP Manager Course</t>
  </si>
  <si>
    <t>Material for Functional Manager Course (initial)</t>
  </si>
  <si>
    <t>Material for Functional Manager Course</t>
  </si>
  <si>
    <t>Material for Train-the-Operational-Trainer Course (initial)</t>
  </si>
  <si>
    <t>Material for Train-the-Operational-Trainer Course</t>
  </si>
  <si>
    <t>Training Database (initial)</t>
  </si>
  <si>
    <t>NCOP instance</t>
  </si>
  <si>
    <t>NCOP DB format</t>
  </si>
  <si>
    <t>Training Database</t>
  </si>
  <si>
    <t>FAQ (initial)</t>
  </si>
  <si>
    <t>FAQ</t>
  </si>
  <si>
    <t>Introductory Video (initial)</t>
  </si>
  <si>
    <t>Introductory Video</t>
  </si>
  <si>
    <t>Course Evaluation Feedback Form</t>
  </si>
  <si>
    <t>Installations</t>
  </si>
  <si>
    <t>Installation Test Plan</t>
  </si>
  <si>
    <t>Installed Node XL size</t>
  </si>
  <si>
    <t>4.4.7</t>
  </si>
  <si>
    <t>INA</t>
  </si>
  <si>
    <t>See SOW for locations</t>
  </si>
  <si>
    <t>Not Applicable</t>
  </si>
  <si>
    <t>Installed Node SN size</t>
  </si>
  <si>
    <t>Installed Node SC size</t>
  </si>
  <si>
    <t>Installed Node HA size</t>
  </si>
  <si>
    <t>Site Installation Report (nodes &amp; sites)</t>
  </si>
  <si>
    <t>Activation of core user sites</t>
  </si>
  <si>
    <t>Activation Test Plan</t>
  </si>
  <si>
    <t>4.4.8.4</t>
  </si>
  <si>
    <t>Migrated data (ops user sites + refsys)</t>
  </si>
  <si>
    <t>4.4.8.3</t>
  </si>
  <si>
    <t>ONA</t>
  </si>
  <si>
    <t>Activated Organisational Node (ops user sites + refsys)</t>
  </si>
  <si>
    <t>4.4.8</t>
  </si>
  <si>
    <t>Activation report</t>
  </si>
  <si>
    <t>4.4.8.5</t>
  </si>
  <si>
    <t>Data migration report</t>
  </si>
  <si>
    <t>4.4.8.6</t>
  </si>
  <si>
    <t>Training Delivery</t>
  </si>
  <si>
    <t>4.3.5</t>
  </si>
  <si>
    <t>CIA-2</t>
  </si>
  <si>
    <t>NCIA Site</t>
  </si>
  <si>
    <t>Training Delivery report</t>
  </si>
  <si>
    <t>4.4.8.7</t>
  </si>
  <si>
    <t>Operational Training Delivery report</t>
  </si>
  <si>
    <t>CIA</t>
  </si>
  <si>
    <t>Conduct of OT&amp;E</t>
  </si>
  <si>
    <t>Standard Operating Procedures (SOP) (initial)</t>
  </si>
  <si>
    <t>4.4.9.6</t>
  </si>
  <si>
    <t>OTERR BL1</t>
  </si>
  <si>
    <t>Standard Operating Procedures (SOP)</t>
  </si>
  <si>
    <t>OTERR BL 2 and FSA</t>
  </si>
  <si>
    <t>OT&amp;E session</t>
  </si>
  <si>
    <t>4.4.9</t>
  </si>
  <si>
    <t>CIA and CIA-2</t>
  </si>
  <si>
    <t>User Site</t>
  </si>
  <si>
    <t>OT&amp;E Logs for all Organisational Nodes</t>
  </si>
  <si>
    <t>4.4.9.5</t>
  </si>
  <si>
    <t>OT&amp;E report for all Organisational Nodes</t>
  </si>
  <si>
    <t>4.4.9.7</t>
  </si>
  <si>
    <t>IDR-2</t>
  </si>
  <si>
    <t>ONA-2</t>
  </si>
  <si>
    <t>INA-2</t>
  </si>
  <si>
    <t>Migrated data (ops user sites)</t>
  </si>
  <si>
    <t>NCOP-2 Instance</t>
  </si>
  <si>
    <t>NCOP-2 DB format</t>
  </si>
  <si>
    <t>Activated Organisational Node (ops user sites)</t>
  </si>
  <si>
    <t>4.1.4</t>
  </si>
  <si>
    <t>4.1.5</t>
  </si>
  <si>
    <t>4.1.6</t>
  </si>
  <si>
    <t>4.2.4</t>
  </si>
  <si>
    <t>4.2.5</t>
  </si>
  <si>
    <t>4.3.4</t>
  </si>
  <si>
    <t>4.4.1</t>
  </si>
  <si>
    <t>4.4.2</t>
  </si>
  <si>
    <t>4.4.3</t>
  </si>
  <si>
    <t>CLIN 6 (OPTION-EVALUATED) - WP7 - NCOP-2 - Installation at nodes</t>
  </si>
  <si>
    <t>CLIN 5 (OPTION-EVALUATED) - WP7 - NCOP-2 - Implementation Planning</t>
  </si>
  <si>
    <t>CLIN 7 (OPTION-EVALUATED) - WP7 - NCOP-2 - Activation of additional user sites</t>
  </si>
  <si>
    <t>CLIN 8 (OPTION-EVALUATED) - WP7 - NCOP-2 - Training Delivery</t>
  </si>
  <si>
    <t>TOTAL PRICE CLIN 8</t>
  </si>
  <si>
    <t>CLIN 9 (OPTION-EVALUATED) - WP7 - NCOP-2 - Conduct of OT&amp;E</t>
  </si>
  <si>
    <t>TOTAL PRICE CLIN 9</t>
  </si>
  <si>
    <t>CLIN 10 (OPTION-NON EVALUATED) - NCOP-2 Implementation Planning to BMD Sites</t>
  </si>
  <si>
    <t>TOTAL PRICE CLIN 10</t>
  </si>
  <si>
    <t>TOTAL PRICE CLIN 11</t>
  </si>
  <si>
    <t>CLIN 11 (OPTION-NON EVALUATED) - NCOP-2 Installation at nodes to BMD Sites</t>
  </si>
  <si>
    <t>CLIN 12 (OPTION-NON EVALUATED) - NCOP-2 Activation of additional user sites</t>
  </si>
  <si>
    <t>TOTAL PRICE CLIN 12</t>
  </si>
  <si>
    <t>CLIN 8</t>
  </si>
  <si>
    <t>CLIN 9</t>
  </si>
  <si>
    <t>CLIN 10</t>
  </si>
  <si>
    <t>CLIN 11</t>
  </si>
  <si>
    <t>CLIN 12</t>
  </si>
  <si>
    <t>CLIN 1.1</t>
  </si>
  <si>
    <t>CLIN 1.2</t>
  </si>
  <si>
    <t>CLIN 1.3</t>
  </si>
  <si>
    <t>CLIN 1.4</t>
  </si>
  <si>
    <t>CLIN 1.5</t>
  </si>
  <si>
    <t>CLIN 1.6</t>
  </si>
  <si>
    <t>CLIN 1.7</t>
  </si>
  <si>
    <t>CLIN 2.1</t>
  </si>
  <si>
    <t>CLIN 2.2</t>
  </si>
  <si>
    <t>CLIN 2.3</t>
  </si>
  <si>
    <t>CLIN 2.4</t>
  </si>
  <si>
    <t>CLIN 2.5</t>
  </si>
  <si>
    <t>CLIN 2.6</t>
  </si>
  <si>
    <t>CLIN 2.7</t>
  </si>
  <si>
    <t>CLIN 2.8</t>
  </si>
  <si>
    <t>CLIN 2.9</t>
  </si>
  <si>
    <t>CLIN 3.1</t>
  </si>
  <si>
    <t>CLIN 3.2</t>
  </si>
  <si>
    <t>CLIN 3.3</t>
  </si>
  <si>
    <t>CLIN 3.4</t>
  </si>
  <si>
    <t>CLIN 3.5</t>
  </si>
  <si>
    <t>CLIN 3.6</t>
  </si>
  <si>
    <t>CLIN 3.7</t>
  </si>
  <si>
    <t>CLIN 3.8</t>
  </si>
  <si>
    <t>CLIN 3.9</t>
  </si>
  <si>
    <t>CLIN 3.10</t>
  </si>
  <si>
    <t>CLIN 3.11</t>
  </si>
  <si>
    <t>CLIN 3.12</t>
  </si>
  <si>
    <t>CLIN 3.13</t>
  </si>
  <si>
    <t>CLIN 3.14</t>
  </si>
  <si>
    <t>CLIN 3.15</t>
  </si>
  <si>
    <t>CLIN 3.16</t>
  </si>
  <si>
    <t>CLIN 3.17</t>
  </si>
  <si>
    <t>CLIN 3.18</t>
  </si>
  <si>
    <t>CLIN 3.19</t>
  </si>
  <si>
    <t>CLIN 3.20</t>
  </si>
  <si>
    <t>CLIN 3.21</t>
  </si>
  <si>
    <t>CLIN 3.22</t>
  </si>
  <si>
    <t>CLIN 3.23</t>
  </si>
  <si>
    <t>CLIN 3.24</t>
  </si>
  <si>
    <t>CLIN 3.25</t>
  </si>
  <si>
    <t>CLIN 3.26</t>
  </si>
  <si>
    <t>CLIN 3.27</t>
  </si>
  <si>
    <t>CLIN 4.1.4</t>
  </si>
  <si>
    <t>CLIN 4.1.5</t>
  </si>
  <si>
    <t>CLIN 4.1.6</t>
  </si>
  <si>
    <t>CLIN 4.2.4</t>
  </si>
  <si>
    <t>CLIN 4.2.5</t>
  </si>
  <si>
    <t>CLIN 4.3.4</t>
  </si>
  <si>
    <t>CLIN 4.3.5</t>
  </si>
  <si>
    <t>CLIN 4.4.1</t>
  </si>
  <si>
    <t>CLIN 4.4.2</t>
  </si>
  <si>
    <t>CLIN 4.4.3</t>
  </si>
  <si>
    <t>CLIN 4.4.4</t>
  </si>
  <si>
    <t>CLIN 4.4.5</t>
  </si>
  <si>
    <t>CLIN 5.1</t>
  </si>
  <si>
    <t>CLIN 5.2</t>
  </si>
  <si>
    <t>CLIN 5.3</t>
  </si>
  <si>
    <t>CLIN 5.4</t>
  </si>
  <si>
    <t>CLIN 6.1</t>
  </si>
  <si>
    <t>CLIN 6.2</t>
  </si>
  <si>
    <t>CLIN 6.3</t>
  </si>
  <si>
    <t>CLIN 6.4</t>
  </si>
  <si>
    <t>CLIN 6.5</t>
  </si>
  <si>
    <t>CLIN 7.1</t>
  </si>
  <si>
    <t>CLIN 7.2</t>
  </si>
  <si>
    <t>CLIN 7.3</t>
  </si>
  <si>
    <t>CLIN 7.4</t>
  </si>
  <si>
    <t>CLIN 8.1</t>
  </si>
  <si>
    <t>CLIN 8.2</t>
  </si>
  <si>
    <t>CLIN 8.3</t>
  </si>
  <si>
    <t>CLIN 8.4</t>
  </si>
  <si>
    <t>CLIN 8.5</t>
  </si>
  <si>
    <t>CLIN 9.1</t>
  </si>
  <si>
    <t>CLIN 9.2</t>
  </si>
  <si>
    <t>CLIN 9.3</t>
  </si>
  <si>
    <t>CLIN 9.4</t>
  </si>
  <si>
    <t>CLIN 10.4</t>
  </si>
  <si>
    <t>CLIN 10.1</t>
  </si>
  <si>
    <t>CLIN 10.2</t>
  </si>
  <si>
    <t>CLIN 10.3</t>
  </si>
  <si>
    <t>CLIN 11.1</t>
  </si>
  <si>
    <t>CLIN 11.2</t>
  </si>
  <si>
    <t>CLIN 11.3</t>
  </si>
  <si>
    <t>CLIN 11.4</t>
  </si>
  <si>
    <t>CLIN 11.5</t>
  </si>
  <si>
    <t>CLIN 12.1</t>
  </si>
  <si>
    <t>CLIN 12.2</t>
  </si>
  <si>
    <t>CLIN 12.3</t>
  </si>
  <si>
    <t>CLIN 12.4</t>
  </si>
  <si>
    <t>3.15, 3.18.2, 3.16, 3.17.9</t>
  </si>
  <si>
    <t>Logs ( RAID log, Quality log, Lessons learned log, Change log)</t>
  </si>
  <si>
    <t>Plans (Configuration Management Plan, Integrated Logistic Support Plan)</t>
  </si>
  <si>
    <t>3.17.3, 4.5</t>
  </si>
  <si>
    <t>Reports (Lessons Learned Report, Deficiency Report Form, Configuration Audit Report, Change Request Form, Project Highlight Report)</t>
  </si>
  <si>
    <t>3.16, 3.17.9, 3.17.6, 3.19.7</t>
  </si>
  <si>
    <t>4.5.5</t>
  </si>
  <si>
    <t>Set of activities</t>
  </si>
  <si>
    <t>ILS warranty</t>
  </si>
  <si>
    <t xml:space="preserve"> 4.5.3, 4.5.2</t>
  </si>
  <si>
    <t>BL2 FSA + 1 year</t>
  </si>
  <si>
    <t>ILS services (maintenance and support, tools and test equipment)</t>
  </si>
  <si>
    <t>CLIN 1 (BASE-EVALUATED) - WP4 - NCOP-2 - Project Management &amp; ILS services</t>
  </si>
  <si>
    <t>CLIN 2 (BASE-EVALUATED) - WP4 - NCOP-2 - Implementation Planning</t>
  </si>
  <si>
    <t>CLIN 3 (BASE-EVALUATED) - WP4 - NCOP-2 - Training Engineering</t>
  </si>
  <si>
    <t>CLIN 4 (BASE-EVALUATED) - WP4 - NCOP-2 -  Implementation at core sites</t>
  </si>
  <si>
    <t>4.3.13</t>
  </si>
  <si>
    <t>4.3.13.7.1, 4.3.14.4.3</t>
  </si>
  <si>
    <t>4.3.15</t>
  </si>
  <si>
    <t>4.3.15.8</t>
  </si>
  <si>
    <t>4.3.15.11</t>
  </si>
  <si>
    <t>4.3.15.12</t>
  </si>
  <si>
    <t>4.3.15.10</t>
  </si>
  <si>
    <t>4.4.7.6</t>
  </si>
  <si>
    <t>4.4.7.7.1</t>
  </si>
  <si>
    <t>4.4.6, 4.4.6.5</t>
  </si>
  <si>
    <t>Project Management Documentation (Project Management Plan, Quality Assurance Plan (QAP), Sample Project Highlight Report (PHR),  PMS, PBS, WBS, Project Website)</t>
  </si>
  <si>
    <t>3.10,  3.11,3.12, 3.13, 3.14, 3.17.2, 3.18.2, 3.18.7</t>
  </si>
  <si>
    <t>Configuration Management Database , four Configuration Baselines (FBL, ABL, PBL, OBL)</t>
  </si>
  <si>
    <t>Combined COP/FAS Manager Courses (session)</t>
  </si>
  <si>
    <t>Operational Trainer Courses (session)</t>
  </si>
  <si>
    <t>Combined User Courses (session)</t>
  </si>
  <si>
    <t>4.4.8.2, 1.6.1.1, 1.6.3.1</t>
  </si>
  <si>
    <t>4.3.5, 1.6.1.1</t>
  </si>
  <si>
    <t>4.4.8.2, 1.6.1.1, 1.6.4.1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</si>
</sst>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_(&quot;$&quot;* \(#,##0.00\);_(&quot;$&quot;* &quot;-&quot;??_);_(@_)"/>
    <numFmt numFmtId="165" formatCode="_(* #,##0.00_);_(* \(#,##0.00\);_(* &quot;-&quot;??_);_(@_)"/>
    <numFmt numFmtId="166" formatCode="_(* #,##0_);_(* \(#,##0\);_(* &quot;-&quot;??_);_(@_)"/>
  </numFmts>
  <fonts count="23" x14ac:knownFonts="1">
    <font>
      <sz val="11"/>
      <color theme="1"/>
      <name val="Calibri"/>
      <family val="2"/>
      <scheme val="minor"/>
    </font>
    <font>
      <b/>
      <sz val="11"/>
      <color theme="1"/>
      <name val="Calibri"/>
      <family val="2"/>
      <scheme val="minor"/>
    </font>
    <font>
      <b/>
      <sz val="12"/>
      <name val="Calibri"/>
      <family val="2"/>
      <scheme val="minor"/>
    </font>
    <font>
      <sz val="9"/>
      <color indexed="81"/>
      <name val="Tahoma"/>
      <family val="2"/>
    </font>
    <font>
      <b/>
      <sz val="9"/>
      <color indexed="81"/>
      <name val="Tahoma"/>
      <family val="2"/>
    </font>
    <font>
      <sz val="11"/>
      <color theme="1"/>
      <name val="Calibri"/>
      <family val="2"/>
      <scheme val="minor"/>
    </font>
    <font>
      <sz val="10"/>
      <name val="Arial"/>
      <family val="2"/>
    </font>
    <font>
      <sz val="11"/>
      <name val="Calibri"/>
      <family val="2"/>
      <scheme val="minor"/>
    </font>
    <font>
      <i/>
      <sz val="11"/>
      <color theme="1"/>
      <name val="Calibri"/>
      <family val="2"/>
      <scheme val="minor"/>
    </font>
    <font>
      <b/>
      <sz val="13"/>
      <color theme="0"/>
      <name val="Calibri"/>
      <family val="2"/>
      <scheme val="minor"/>
    </font>
    <font>
      <sz val="14"/>
      <color theme="1"/>
      <name val="Calibri"/>
      <family val="2"/>
      <scheme val="minor"/>
    </font>
    <font>
      <sz val="11"/>
      <color rgb="FFFF0000"/>
      <name val="Calibri"/>
      <family val="2"/>
      <scheme val="minor"/>
    </font>
    <font>
      <b/>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1"/>
      <color theme="0"/>
      <name val="Calibri"/>
      <family val="2"/>
      <scheme val="minor"/>
    </font>
    <font>
      <b/>
      <sz val="11"/>
      <color rgb="FFFF0000"/>
      <name val="Calibri"/>
      <family val="2"/>
      <scheme val="minor"/>
    </font>
    <font>
      <b/>
      <i/>
      <sz val="11"/>
      <color rgb="FFFF000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theme="5"/>
        <bgColor indexed="64"/>
      </patternFill>
    </fill>
    <fill>
      <patternFill patternType="solid">
        <fgColor rgb="FFFFFF99"/>
        <bgColor indexed="64"/>
      </patternFill>
    </fill>
    <fill>
      <patternFill patternType="solid">
        <fgColor rgb="FFFFFF99"/>
        <bgColor theme="4" tint="0.79998168889431442"/>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8"/>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8"/>
      </top>
      <bottom style="thin">
        <color indexed="64"/>
      </bottom>
      <diagonal/>
    </border>
  </borders>
  <cellStyleXfs count="6">
    <xf numFmtId="0" fontId="0" fillId="0" borderId="0"/>
    <xf numFmtId="165" fontId="5" fillId="0" borderId="0" applyFont="0" applyFill="0" applyBorder="0" applyAlignment="0" applyProtection="0"/>
    <xf numFmtId="0" fontId="6" fillId="0" borderId="0"/>
    <xf numFmtId="0" fontId="6" fillId="0" borderId="0"/>
    <xf numFmtId="164" fontId="5" fillId="0" borderId="0" applyFont="0" applyFill="0" applyBorder="0" applyAlignment="0" applyProtection="0"/>
    <xf numFmtId="164" fontId="5" fillId="0" borderId="0" applyFont="0" applyFill="0" applyBorder="0" applyAlignment="0" applyProtection="0"/>
  </cellStyleXfs>
  <cellXfs count="183">
    <xf numFmtId="0" fontId="0" fillId="0" borderId="0" xfId="0"/>
    <xf numFmtId="0" fontId="1" fillId="0" borderId="0" xfId="0" applyFont="1"/>
    <xf numFmtId="0" fontId="1" fillId="0" borderId="0" xfId="0" applyFont="1" applyAlignment="1">
      <alignment wrapText="1"/>
    </xf>
    <xf numFmtId="0" fontId="0" fillId="3" borderId="0" xfId="0" applyFill="1"/>
    <xf numFmtId="0" fontId="7" fillId="0" borderId="0" xfId="0" applyFont="1"/>
    <xf numFmtId="0" fontId="8" fillId="3" borderId="0" xfId="0" applyFont="1" applyFill="1"/>
    <xf numFmtId="0" fontId="0" fillId="5" borderId="2" xfId="0" applyFill="1" applyBorder="1"/>
    <xf numFmtId="0" fontId="0" fillId="5" borderId="3" xfId="0" applyFill="1" applyBorder="1"/>
    <xf numFmtId="0" fontId="0" fillId="5" borderId="4" xfId="0" applyFill="1" applyBorder="1"/>
    <xf numFmtId="0" fontId="1" fillId="5" borderId="5" xfId="0" applyFont="1" applyFill="1" applyBorder="1" applyAlignment="1">
      <alignment wrapText="1"/>
    </xf>
    <xf numFmtId="0" fontId="0" fillId="5" borderId="0" xfId="0" applyFill="1" applyBorder="1"/>
    <xf numFmtId="0" fontId="0" fillId="5" borderId="6" xfId="0" applyFill="1" applyBorder="1"/>
    <xf numFmtId="0" fontId="0" fillId="5" borderId="5" xfId="0" applyFill="1" applyBorder="1" applyAlignment="1">
      <alignment horizontal="left" indent="1"/>
    </xf>
    <xf numFmtId="0" fontId="0" fillId="5" borderId="5" xfId="0" applyFill="1" applyBorder="1"/>
    <xf numFmtId="0" fontId="1" fillId="5" borderId="6" xfId="0" applyFont="1" applyFill="1" applyBorder="1" applyAlignment="1">
      <alignment horizontal="center"/>
    </xf>
    <xf numFmtId="0" fontId="0" fillId="5" borderId="9" xfId="0" applyFill="1" applyBorder="1"/>
    <xf numFmtId="0" fontId="0" fillId="5" borderId="5" xfId="0" applyFont="1" applyFill="1" applyBorder="1" applyAlignment="1">
      <alignment horizontal="left" wrapText="1" indent="1"/>
    </xf>
    <xf numFmtId="0" fontId="0" fillId="5" borderId="7" xfId="0" applyFill="1" applyBorder="1" applyAlignment="1">
      <alignment horizontal="left" indent="1"/>
    </xf>
    <xf numFmtId="2" fontId="11" fillId="5" borderId="6" xfId="4" applyNumberFormat="1" applyFont="1" applyFill="1" applyBorder="1" applyAlignment="1">
      <alignment horizontal="center"/>
    </xf>
    <xf numFmtId="0" fontId="1" fillId="5" borderId="0" xfId="0" applyFont="1" applyFill="1" applyBorder="1" applyAlignment="1">
      <alignment horizontal="center"/>
    </xf>
    <xf numFmtId="0" fontId="0" fillId="5" borderId="0" xfId="0" applyFill="1" applyBorder="1" applyAlignment="1">
      <alignment horizontal="center"/>
    </xf>
    <xf numFmtId="0" fontId="1" fillId="5" borderId="8" xfId="0" applyFont="1" applyFill="1" applyBorder="1" applyAlignment="1">
      <alignment horizontal="center"/>
    </xf>
    <xf numFmtId="0" fontId="6" fillId="0" borderId="0" xfId="2" applyFont="1" applyAlignment="1">
      <alignment horizontal="center"/>
    </xf>
    <xf numFmtId="165" fontId="0" fillId="0" borderId="0" xfId="1" applyFont="1" applyAlignment="1">
      <alignment horizontal="right"/>
    </xf>
    <xf numFmtId="0" fontId="0" fillId="0" borderId="0" xfId="0" applyAlignment="1">
      <alignment horizontal="centerContinuous"/>
    </xf>
    <xf numFmtId="0" fontId="0" fillId="0" borderId="28" xfId="0" applyFill="1" applyBorder="1" applyAlignment="1">
      <alignment horizontal="centerContinuous"/>
    </xf>
    <xf numFmtId="0" fontId="0" fillId="0" borderId="5" xfId="0" applyFill="1" applyBorder="1" applyAlignment="1">
      <alignment horizontal="centerContinuous"/>
    </xf>
    <xf numFmtId="0" fontId="13" fillId="0" borderId="0" xfId="0" applyFont="1" applyFill="1" applyAlignment="1">
      <alignment vertical="center"/>
    </xf>
    <xf numFmtId="0" fontId="13" fillId="0" borderId="0" xfId="0" applyFont="1" applyAlignment="1">
      <alignment vertical="center"/>
    </xf>
    <xf numFmtId="0" fontId="13" fillId="0" borderId="0" xfId="0" applyFont="1" applyFill="1" applyAlignment="1">
      <alignment vertical="center" wrapText="1"/>
    </xf>
    <xf numFmtId="0" fontId="14" fillId="4" borderId="22" xfId="0" applyFont="1" applyFill="1" applyBorder="1" applyAlignment="1">
      <alignment horizontal="center" vertical="center" wrapText="1"/>
    </xf>
    <xf numFmtId="0" fontId="13" fillId="0" borderId="0" xfId="0" applyFont="1" applyAlignment="1">
      <alignment vertical="center" wrapText="1"/>
    </xf>
    <xf numFmtId="0" fontId="14" fillId="8" borderId="26"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14" fillId="8" borderId="21" xfId="0" applyFont="1" applyFill="1" applyBorder="1" applyAlignment="1">
      <alignment horizontal="right" vertical="center"/>
    </xf>
    <xf numFmtId="0" fontId="13" fillId="0" borderId="18" xfId="0" applyFont="1" applyFill="1" applyBorder="1" applyAlignment="1">
      <alignment vertical="center"/>
    </xf>
    <xf numFmtId="0" fontId="14" fillId="0" borderId="18" xfId="0" applyFont="1" applyFill="1" applyBorder="1" applyAlignment="1">
      <alignment horizontal="center" vertical="center"/>
    </xf>
    <xf numFmtId="0" fontId="14" fillId="0" borderId="18" xfId="0" applyFont="1" applyFill="1" applyBorder="1" applyAlignment="1">
      <alignment horizontal="center" vertical="center" wrapText="1"/>
    </xf>
    <xf numFmtId="166" fontId="14" fillId="0" borderId="18" xfId="1" applyNumberFormat="1" applyFont="1" applyFill="1" applyBorder="1" applyAlignment="1">
      <alignment horizontal="center" vertical="center"/>
    </xf>
    <xf numFmtId="166" fontId="13" fillId="0" borderId="18" xfId="1" applyNumberFormat="1" applyFont="1" applyFill="1" applyBorder="1" applyAlignment="1">
      <alignment vertical="center"/>
    </xf>
    <xf numFmtId="0" fontId="13" fillId="0" borderId="1" xfId="0" applyFont="1" applyFill="1" applyBorder="1" applyAlignment="1">
      <alignment vertical="center"/>
    </xf>
    <xf numFmtId="0" fontId="13" fillId="0" borderId="23" xfId="0" applyFont="1" applyFill="1" applyBorder="1" applyAlignment="1">
      <alignmen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2" xfId="0" applyFont="1" applyFill="1" applyBorder="1" applyAlignment="1">
      <alignment vertical="center" wrapText="1"/>
    </xf>
    <xf numFmtId="0" fontId="14" fillId="2" borderId="13" xfId="0" applyFont="1" applyFill="1" applyBorder="1" applyAlignment="1">
      <alignment vertical="center"/>
    </xf>
    <xf numFmtId="0" fontId="13" fillId="0" borderId="0" xfId="0" applyFont="1" applyAlignment="1">
      <alignment horizontal="center" vertical="center"/>
    </xf>
    <xf numFmtId="0" fontId="13" fillId="3" borderId="1" xfId="0" applyFont="1" applyFill="1" applyBorder="1" applyAlignment="1">
      <alignment vertical="center"/>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0" borderId="18"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3" fillId="10" borderId="10" xfId="0" applyFont="1" applyFill="1" applyBorder="1" applyAlignment="1">
      <alignment horizontal="center" vertical="center"/>
    </xf>
    <xf numFmtId="0" fontId="13" fillId="9" borderId="12" xfId="0" applyFont="1" applyFill="1" applyBorder="1" applyAlignment="1">
      <alignment vertical="center" wrapText="1"/>
    </xf>
    <xf numFmtId="0" fontId="13" fillId="2" borderId="29" xfId="0" applyFont="1" applyFill="1" applyBorder="1" applyAlignment="1">
      <alignment vertical="center"/>
    </xf>
    <xf numFmtId="0" fontId="13" fillId="2" borderId="29" xfId="0" applyFont="1" applyFill="1" applyBorder="1" applyAlignment="1">
      <alignment vertical="center" wrapText="1"/>
    </xf>
    <xf numFmtId="166" fontId="13" fillId="2" borderId="29" xfId="1" applyNumberFormat="1" applyFont="1" applyFill="1" applyBorder="1" applyAlignment="1">
      <alignment vertical="center"/>
    </xf>
    <xf numFmtId="0" fontId="13" fillId="0" borderId="21" xfId="0" applyFont="1" applyFill="1" applyBorder="1" applyAlignment="1">
      <alignment vertical="center"/>
    </xf>
    <xf numFmtId="0" fontId="13" fillId="2" borderId="32" xfId="0" applyFont="1" applyFill="1" applyBorder="1" applyAlignment="1">
      <alignment vertical="center"/>
    </xf>
    <xf numFmtId="0" fontId="13" fillId="2" borderId="33" xfId="0" applyFont="1" applyFill="1" applyBorder="1" applyAlignment="1">
      <alignment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 fillId="2" borderId="2" xfId="0" applyFont="1" applyFill="1" applyBorder="1" applyAlignment="1" applyProtection="1">
      <alignment horizontal="centerContinuous" vertical="center"/>
    </xf>
    <xf numFmtId="0" fontId="15" fillId="2" borderId="3" xfId="0" applyFont="1" applyFill="1" applyBorder="1" applyAlignment="1" applyProtection="1">
      <alignment horizontal="centerContinuous" vertical="center"/>
    </xf>
    <xf numFmtId="0" fontId="2" fillId="2" borderId="3" xfId="0" applyFont="1" applyFill="1" applyBorder="1" applyAlignment="1" applyProtection="1">
      <alignment horizontal="centerContinuous" vertical="center"/>
    </xf>
    <xf numFmtId="0" fontId="15" fillId="2" borderId="4" xfId="0" applyFont="1" applyFill="1" applyBorder="1" applyAlignment="1" applyProtection="1">
      <alignment horizontal="centerContinuous" vertical="center"/>
    </xf>
    <xf numFmtId="0" fontId="12" fillId="2" borderId="5" xfId="0" applyFont="1" applyFill="1" applyBorder="1" applyAlignment="1" applyProtection="1">
      <alignment horizontal="centerContinuous" vertical="center"/>
    </xf>
    <xf numFmtId="0" fontId="15" fillId="2" borderId="0" xfId="0" applyFont="1" applyFill="1" applyBorder="1" applyAlignment="1" applyProtection="1">
      <alignment horizontal="centerContinuous" vertical="center"/>
    </xf>
    <xf numFmtId="0" fontId="12" fillId="2" borderId="0" xfId="0" applyFont="1" applyFill="1" applyBorder="1" applyAlignment="1" applyProtection="1">
      <alignment horizontal="centerContinuous" vertical="center"/>
    </xf>
    <xf numFmtId="0" fontId="15" fillId="2" borderId="6" xfId="0" applyFont="1" applyFill="1" applyBorder="1" applyAlignment="1" applyProtection="1">
      <alignment horizontal="centerContinuous" vertical="center"/>
    </xf>
    <xf numFmtId="0" fontId="12" fillId="2" borderId="2" xfId="0" applyFont="1" applyFill="1" applyBorder="1" applyAlignment="1" applyProtection="1">
      <alignment horizontal="centerContinuous" vertical="center"/>
    </xf>
    <xf numFmtId="0" fontId="14" fillId="2" borderId="7" xfId="0" applyFont="1" applyFill="1" applyBorder="1" applyAlignment="1">
      <alignment vertical="center"/>
    </xf>
    <xf numFmtId="0" fontId="13" fillId="2" borderId="8" xfId="0" applyFont="1" applyFill="1" applyBorder="1" applyAlignment="1">
      <alignment vertical="center"/>
    </xf>
    <xf numFmtId="0" fontId="13" fillId="2" borderId="8" xfId="0" applyFont="1" applyFill="1" applyBorder="1" applyAlignment="1">
      <alignment vertical="center" wrapText="1"/>
    </xf>
    <xf numFmtId="166" fontId="13" fillId="2" borderId="8" xfId="1" applyNumberFormat="1" applyFont="1" applyFill="1" applyBorder="1" applyAlignment="1">
      <alignment vertical="center"/>
    </xf>
    <xf numFmtId="166" fontId="13" fillId="2" borderId="34" xfId="1" applyNumberFormat="1" applyFont="1" applyFill="1" applyBorder="1" applyAlignment="1">
      <alignment vertical="center"/>
    </xf>
    <xf numFmtId="0" fontId="13" fillId="2" borderId="36" xfId="0" applyFont="1" applyFill="1" applyBorder="1" applyAlignment="1">
      <alignment vertical="center"/>
    </xf>
    <xf numFmtId="0" fontId="13" fillId="2" borderId="9" xfId="0" applyFont="1" applyFill="1" applyBorder="1" applyAlignment="1">
      <alignment vertical="center" wrapText="1"/>
    </xf>
    <xf numFmtId="0" fontId="14" fillId="0" borderId="37" xfId="0" applyFont="1" applyFill="1" applyBorder="1" applyAlignment="1">
      <alignment vertical="center"/>
    </xf>
    <xf numFmtId="0" fontId="13" fillId="0" borderId="38" xfId="0" applyFont="1" applyFill="1" applyBorder="1" applyAlignment="1">
      <alignment vertical="center"/>
    </xf>
    <xf numFmtId="0" fontId="13" fillId="0" borderId="38" xfId="0" applyFont="1" applyFill="1" applyBorder="1" applyAlignment="1">
      <alignment vertical="center" wrapText="1"/>
    </xf>
    <xf numFmtId="166" fontId="13" fillId="0" borderId="38" xfId="1" applyNumberFormat="1" applyFont="1" applyFill="1" applyBorder="1" applyAlignment="1">
      <alignment vertical="center"/>
    </xf>
    <xf numFmtId="0" fontId="13" fillId="0" borderId="39" xfId="0" applyFont="1" applyFill="1" applyBorder="1" applyAlignment="1">
      <alignment vertical="center" wrapText="1"/>
    </xf>
    <xf numFmtId="43" fontId="15" fillId="9" borderId="31" xfId="5" applyNumberFormat="1" applyFont="1" applyFill="1" applyBorder="1" applyAlignment="1" applyProtection="1">
      <alignment horizontal="right" vertical="center"/>
    </xf>
    <xf numFmtId="43" fontId="13" fillId="0" borderId="1" xfId="1" applyNumberFormat="1" applyFont="1" applyFill="1" applyBorder="1" applyAlignment="1">
      <alignment horizontal="center" vertical="center"/>
    </xf>
    <xf numFmtId="43" fontId="14" fillId="9" borderId="35" xfId="4" applyNumberFormat="1" applyFont="1" applyFill="1" applyBorder="1" applyAlignment="1">
      <alignment horizontal="right" vertical="center"/>
    </xf>
    <xf numFmtId="43" fontId="13" fillId="0" borderId="1" xfId="4" applyNumberFormat="1" applyFont="1" applyFill="1" applyBorder="1" applyAlignment="1">
      <alignment horizontal="right" vertical="center"/>
    </xf>
    <xf numFmtId="43" fontId="14" fillId="9" borderId="14" xfId="4" applyNumberFormat="1" applyFont="1" applyFill="1" applyBorder="1" applyAlignment="1">
      <alignment horizontal="right" vertical="center"/>
    </xf>
    <xf numFmtId="43" fontId="13" fillId="9" borderId="19" xfId="0" applyNumberFormat="1" applyFont="1" applyFill="1" applyBorder="1" applyAlignment="1">
      <alignment vertical="center"/>
    </xf>
    <xf numFmtId="43" fontId="16" fillId="9" borderId="30" xfId="5" applyNumberFormat="1" applyFont="1" applyFill="1" applyBorder="1" applyAlignment="1" applyProtection="1">
      <alignment horizontal="right" vertical="center"/>
    </xf>
    <xf numFmtId="0" fontId="9" fillId="7" borderId="1" xfId="0" applyFont="1" applyFill="1" applyBorder="1" applyAlignment="1">
      <alignment horizontal="center" vertical="center" wrapText="1"/>
    </xf>
    <xf numFmtId="0" fontId="1" fillId="8" borderId="19" xfId="0" applyFont="1" applyFill="1" applyBorder="1" applyAlignment="1">
      <alignment vertical="center"/>
    </xf>
    <xf numFmtId="0" fontId="0" fillId="6" borderId="1" xfId="0" applyFont="1" applyFill="1" applyBorder="1" applyAlignment="1">
      <alignment vertical="center"/>
    </xf>
    <xf numFmtId="0" fontId="0" fillId="3" borderId="18" xfId="0" applyFill="1" applyBorder="1" applyAlignment="1">
      <alignment vertical="center"/>
    </xf>
    <xf numFmtId="0" fontId="0" fillId="3" borderId="1" xfId="0" applyFill="1" applyBorder="1" applyAlignment="1">
      <alignment vertical="center"/>
    </xf>
    <xf numFmtId="0" fontId="1" fillId="2" borderId="1" xfId="0" applyFont="1" applyFill="1" applyBorder="1" applyAlignment="1">
      <alignment vertical="center"/>
    </xf>
    <xf numFmtId="43" fontId="14" fillId="9" borderId="27" xfId="4" applyNumberFormat="1" applyFont="1" applyFill="1" applyBorder="1" applyAlignment="1">
      <alignment horizontal="right" vertical="center"/>
    </xf>
    <xf numFmtId="0" fontId="14" fillId="0" borderId="25" xfId="0" applyFont="1" applyFill="1" applyBorder="1" applyAlignment="1">
      <alignment horizontal="center" vertical="center" wrapText="1"/>
    </xf>
    <xf numFmtId="0" fontId="14" fillId="0" borderId="11" xfId="0" applyFont="1" applyFill="1" applyBorder="1" applyAlignment="1">
      <alignment horizontal="left" vertical="center" indent="1"/>
    </xf>
    <xf numFmtId="0" fontId="14" fillId="0"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2"/>
    </xf>
    <xf numFmtId="0" fontId="14" fillId="3" borderId="11" xfId="0" applyFont="1" applyFill="1" applyBorder="1" applyAlignment="1">
      <alignment horizontal="left" vertical="center" indent="1"/>
    </xf>
    <xf numFmtId="43" fontId="16" fillId="3" borderId="30" xfId="5" applyNumberFormat="1" applyFont="1" applyFill="1" applyBorder="1" applyAlignment="1" applyProtection="1">
      <alignment horizontal="right" vertical="center"/>
    </xf>
    <xf numFmtId="43" fontId="15" fillId="3" borderId="31" xfId="5" applyNumberFormat="1" applyFont="1" applyFill="1" applyBorder="1" applyAlignment="1" applyProtection="1">
      <alignment horizontal="right" vertical="center"/>
    </xf>
    <xf numFmtId="43" fontId="13" fillId="3" borderId="19" xfId="0" applyNumberFormat="1" applyFont="1" applyFill="1" applyBorder="1" applyAlignment="1">
      <alignment vertical="center"/>
    </xf>
    <xf numFmtId="0" fontId="13" fillId="0" borderId="1" xfId="0" quotePrefix="1" applyFont="1" applyFill="1" applyBorder="1" applyAlignment="1">
      <alignment horizontal="center" vertical="center"/>
    </xf>
    <xf numFmtId="0" fontId="13" fillId="0" borderId="1" xfId="0" quotePrefix="1" applyFont="1" applyFill="1" applyBorder="1" applyAlignment="1">
      <alignment horizontal="center" vertical="center" wrapText="1"/>
    </xf>
    <xf numFmtId="0" fontId="0" fillId="11" borderId="0" xfId="0" applyFill="1"/>
    <xf numFmtId="165" fontId="0" fillId="11" borderId="0" xfId="1" applyFont="1" applyFill="1" applyAlignment="1">
      <alignment horizontal="right"/>
    </xf>
    <xf numFmtId="0" fontId="19" fillId="0" borderId="0" xfId="0" applyFont="1"/>
    <xf numFmtId="0" fontId="0" fillId="6" borderId="14" xfId="0" applyFont="1" applyFill="1" applyBorder="1" applyAlignment="1">
      <alignment vertical="center"/>
    </xf>
    <xf numFmtId="0" fontId="1" fillId="0" borderId="40" xfId="0" applyFont="1" applyFill="1" applyBorder="1" applyAlignment="1">
      <alignment vertical="center"/>
    </xf>
    <xf numFmtId="0" fontId="17" fillId="0" borderId="40" xfId="0" applyFont="1" applyFill="1" applyBorder="1" applyAlignment="1">
      <alignment horizontal="right" vertical="center"/>
    </xf>
    <xf numFmtId="0" fontId="20" fillId="6" borderId="41" xfId="0" applyFont="1" applyFill="1" applyBorder="1" applyAlignment="1">
      <alignment vertical="center"/>
    </xf>
    <xf numFmtId="0" fontId="0" fillId="6" borderId="42" xfId="0" applyFont="1" applyFill="1" applyBorder="1" applyAlignment="1">
      <alignment vertical="center"/>
    </xf>
    <xf numFmtId="43" fontId="10" fillId="6" borderId="43" xfId="1" applyNumberFormat="1" applyFont="1" applyFill="1" applyBorder="1" applyAlignment="1">
      <alignment vertical="center"/>
    </xf>
    <xf numFmtId="0" fontId="20" fillId="6" borderId="11" xfId="0" applyFont="1" applyFill="1" applyBorder="1" applyAlignment="1">
      <alignment vertical="center"/>
    </xf>
    <xf numFmtId="43" fontId="10" fillId="6" borderId="12" xfId="1" applyNumberFormat="1" applyFont="1" applyFill="1" applyBorder="1" applyAlignment="1">
      <alignment vertical="center"/>
    </xf>
    <xf numFmtId="0" fontId="20" fillId="6" borderId="13" xfId="0" applyFont="1" applyFill="1" applyBorder="1" applyAlignment="1">
      <alignment vertical="center"/>
    </xf>
    <xf numFmtId="43" fontId="10" fillId="6" borderId="44" xfId="1" applyNumberFormat="1" applyFont="1" applyFill="1" applyBorder="1" applyAlignment="1">
      <alignment vertical="center"/>
    </xf>
    <xf numFmtId="0" fontId="1" fillId="0" borderId="3" xfId="0" applyFont="1" applyFill="1" applyBorder="1" applyAlignment="1">
      <alignment vertical="center"/>
    </xf>
    <xf numFmtId="0" fontId="0" fillId="0" borderId="3" xfId="0" applyFont="1" applyFill="1" applyBorder="1" applyAlignment="1">
      <alignment vertical="center"/>
    </xf>
    <xf numFmtId="43" fontId="10" fillId="0" borderId="3" xfId="1" applyNumberFormat="1" applyFont="1" applyFill="1" applyBorder="1" applyAlignment="1">
      <alignment vertical="center"/>
    </xf>
    <xf numFmtId="0" fontId="0" fillId="3" borderId="41" xfId="0" applyFill="1" applyBorder="1" applyAlignment="1">
      <alignment vertical="center"/>
    </xf>
    <xf numFmtId="0" fontId="0" fillId="3" borderId="42" xfId="0" applyFill="1" applyBorder="1" applyAlignment="1">
      <alignment vertical="center"/>
    </xf>
    <xf numFmtId="43" fontId="0" fillId="9" borderId="43" xfId="1" applyNumberFormat="1" applyFont="1" applyFill="1" applyBorder="1" applyAlignment="1">
      <alignment vertical="center"/>
    </xf>
    <xf numFmtId="43" fontId="0" fillId="9" borderId="23" xfId="1" applyNumberFormat="1" applyFont="1" applyFill="1" applyBorder="1" applyAlignment="1">
      <alignment vertical="center"/>
    </xf>
    <xf numFmtId="0" fontId="0" fillId="3" borderId="11" xfId="0" applyFill="1" applyBorder="1" applyAlignment="1">
      <alignment vertical="center"/>
    </xf>
    <xf numFmtId="165" fontId="0" fillId="0" borderId="12" xfId="1" applyFont="1" applyFill="1" applyBorder="1" applyAlignment="1">
      <alignment vertical="center"/>
    </xf>
    <xf numFmtId="0" fontId="1" fillId="2" borderId="11" xfId="0" applyFont="1" applyFill="1" applyBorder="1" applyAlignment="1">
      <alignment vertical="center"/>
    </xf>
    <xf numFmtId="43" fontId="1" fillId="2" borderId="12" xfId="1" applyNumberFormat="1" applyFont="1" applyFill="1" applyBorder="1" applyAlignment="1">
      <alignment vertical="center"/>
    </xf>
    <xf numFmtId="43" fontId="0" fillId="9" borderId="12" xfId="1" applyNumberFormat="1" applyFont="1" applyFill="1" applyBorder="1" applyAlignment="1">
      <alignmen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43" fontId="1" fillId="2" borderId="44" xfId="1" applyNumberFormat="1" applyFont="1" applyFill="1" applyBorder="1" applyAlignment="1">
      <alignment vertical="center"/>
    </xf>
    <xf numFmtId="0" fontId="21" fillId="8" borderId="21" xfId="0" applyFont="1" applyFill="1" applyBorder="1" applyAlignment="1">
      <alignment horizontal="right" vertical="center"/>
    </xf>
    <xf numFmtId="0" fontId="22" fillId="9" borderId="21" xfId="0" applyFont="1" applyFill="1" applyBorder="1" applyAlignment="1">
      <alignment horizontal="center" vertical="center" wrapText="1"/>
    </xf>
    <xf numFmtId="0" fontId="13" fillId="0" borderId="11" xfId="0" applyFont="1" applyFill="1" applyBorder="1" applyAlignment="1">
      <alignment horizontal="center" vertical="center"/>
    </xf>
    <xf numFmtId="0" fontId="14" fillId="0" borderId="1" xfId="0" applyFont="1" applyFill="1" applyBorder="1" applyAlignment="1">
      <alignment horizontal="left" vertical="center" wrapText="1" indent="2"/>
    </xf>
    <xf numFmtId="43" fontId="14" fillId="9" borderId="31" xfId="5" applyNumberFormat="1" applyFont="1" applyFill="1" applyBorder="1" applyAlignment="1" applyProtection="1">
      <alignment horizontal="right" vertical="center"/>
    </xf>
    <xf numFmtId="43" fontId="14" fillId="3" borderId="31" xfId="5" applyNumberFormat="1" applyFont="1" applyFill="1" applyBorder="1" applyAlignment="1" applyProtection="1">
      <alignment horizontal="right" vertical="center"/>
    </xf>
    <xf numFmtId="0" fontId="14" fillId="0" borderId="45" xfId="0" applyFont="1" applyFill="1" applyBorder="1" applyAlignment="1">
      <alignment vertical="center"/>
    </xf>
    <xf numFmtId="0" fontId="13" fillId="0" borderId="46" xfId="0" applyFont="1" applyFill="1" applyBorder="1" applyAlignment="1">
      <alignment vertical="center"/>
    </xf>
    <xf numFmtId="0" fontId="13" fillId="0" borderId="46" xfId="0" applyFont="1" applyFill="1" applyBorder="1" applyAlignment="1">
      <alignment vertical="center" wrapText="1"/>
    </xf>
    <xf numFmtId="166" fontId="13" fillId="0" borderId="46" xfId="1" applyNumberFormat="1" applyFont="1" applyFill="1" applyBorder="1" applyAlignment="1">
      <alignment vertical="center"/>
    </xf>
    <xf numFmtId="43" fontId="14" fillId="9" borderId="47" xfId="4" applyNumberFormat="1" applyFont="1" applyFill="1" applyBorder="1" applyAlignment="1">
      <alignment horizontal="right" vertical="center"/>
    </xf>
    <xf numFmtId="0" fontId="13" fillId="0" borderId="48" xfId="0" applyFont="1" applyFill="1" applyBorder="1" applyAlignment="1">
      <alignment vertical="center" wrapText="1"/>
    </xf>
    <xf numFmtId="0" fontId="13" fillId="0" borderId="27" xfId="0" applyFont="1" applyFill="1" applyBorder="1" applyAlignment="1">
      <alignment horizontal="left" vertical="center" wrapText="1" indent="2"/>
    </xf>
    <xf numFmtId="0" fontId="13" fillId="0" borderId="27" xfId="0" quotePrefix="1" applyFont="1" applyFill="1" applyBorder="1" applyAlignment="1">
      <alignment horizontal="center" vertical="center"/>
    </xf>
    <xf numFmtId="0" fontId="13" fillId="0" borderId="27" xfId="0" quotePrefix="1"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1" xfId="0" applyFont="1" applyFill="1" applyBorder="1" applyAlignment="1">
      <alignment vertical="center"/>
    </xf>
    <xf numFmtId="0" fontId="13" fillId="9" borderId="52" xfId="0" applyFont="1" applyFill="1" applyBorder="1" applyAlignment="1">
      <alignment vertical="center" wrapText="1"/>
    </xf>
    <xf numFmtId="0" fontId="13" fillId="0" borderId="49" xfId="0" applyFont="1" applyFill="1" applyBorder="1" applyAlignment="1">
      <alignment horizontal="center" vertical="center"/>
    </xf>
    <xf numFmtId="0" fontId="13" fillId="3" borderId="11" xfId="0" applyFont="1" applyFill="1" applyBorder="1" applyAlignment="1">
      <alignment horizontal="center" vertical="center"/>
    </xf>
    <xf numFmtId="0" fontId="13" fillId="0" borderId="52" xfId="0" applyFont="1" applyFill="1" applyBorder="1" applyAlignment="1">
      <alignment vertical="center" wrapText="1"/>
    </xf>
    <xf numFmtId="2" fontId="13" fillId="0" borderId="11" xfId="0" applyNumberFormat="1" applyFont="1" applyFill="1" applyBorder="1" applyAlignment="1">
      <alignment horizontal="center" vertical="center"/>
    </xf>
    <xf numFmtId="43" fontId="16" fillId="9" borderId="27" xfId="5" applyNumberFormat="1" applyFont="1" applyFill="1" applyBorder="1" applyAlignment="1" applyProtection="1">
      <alignment horizontal="right" vertical="center"/>
    </xf>
    <xf numFmtId="43" fontId="15" fillId="9" borderId="50" xfId="5" applyNumberFormat="1" applyFont="1" applyFill="1" applyBorder="1" applyAlignment="1" applyProtection="1">
      <alignment horizontal="right" vertical="center"/>
    </xf>
    <xf numFmtId="0" fontId="13" fillId="3" borderId="49" xfId="0" applyFont="1" applyFill="1" applyBorder="1" applyAlignment="1">
      <alignment horizontal="center" vertical="center"/>
    </xf>
    <xf numFmtId="0" fontId="0" fillId="3" borderId="15" xfId="0" applyFill="1" applyBorder="1" applyAlignment="1">
      <alignment vertical="center"/>
    </xf>
    <xf numFmtId="0" fontId="0" fillId="3" borderId="16" xfId="0" applyFill="1" applyBorder="1" applyAlignment="1">
      <alignment vertical="center"/>
    </xf>
    <xf numFmtId="165" fontId="0" fillId="0" borderId="22" xfId="1" applyFont="1" applyFill="1" applyBorder="1" applyAlignment="1">
      <alignment vertical="center"/>
    </xf>
    <xf numFmtId="0" fontId="13" fillId="0" borderId="16" xfId="0" applyFont="1" applyFill="1" applyBorder="1" applyAlignment="1">
      <alignment horizontal="center" vertical="center"/>
    </xf>
    <xf numFmtId="0" fontId="13" fillId="0" borderId="24" xfId="0" applyFont="1" applyFill="1" applyBorder="1" applyAlignment="1">
      <alignment vertical="center"/>
    </xf>
    <xf numFmtId="0" fontId="13" fillId="0" borderId="22" xfId="0" applyFont="1" applyFill="1" applyBorder="1" applyAlignment="1">
      <alignment vertical="center" wrapText="1"/>
    </xf>
    <xf numFmtId="43" fontId="16" fillId="9" borderId="1" xfId="5" applyNumberFormat="1" applyFont="1" applyFill="1" applyBorder="1" applyAlignment="1" applyProtection="1">
      <alignment horizontal="right" vertical="center"/>
    </xf>
    <xf numFmtId="43" fontId="15" fillId="9" borderId="53" xfId="5" applyNumberFormat="1" applyFont="1" applyFill="1" applyBorder="1" applyAlignment="1" applyProtection="1">
      <alignment horizontal="right" vertical="center"/>
    </xf>
    <xf numFmtId="0" fontId="16" fillId="0" borderId="1" xfId="0" quotePrefix="1" applyFont="1" applyFill="1" applyBorder="1" applyAlignment="1">
      <alignment horizontal="center" vertical="center"/>
    </xf>
    <xf numFmtId="0" fontId="16" fillId="0" borderId="17" xfId="0" applyFont="1" applyFill="1" applyBorder="1" applyAlignment="1">
      <alignment horizontal="center" vertical="center"/>
    </xf>
    <xf numFmtId="0" fontId="16" fillId="0" borderId="1" xfId="0" applyFont="1" applyFill="1" applyBorder="1" applyAlignment="1">
      <alignment horizontal="left" vertical="center" wrapText="1" indent="2"/>
    </xf>
    <xf numFmtId="0" fontId="16" fillId="0" borderId="1" xfId="0" quotePrefix="1" applyFont="1" applyFill="1" applyBorder="1" applyAlignment="1">
      <alignment horizontal="center" vertical="center" wrapText="1" shrinkToFit="1"/>
    </xf>
    <xf numFmtId="0" fontId="16" fillId="0" borderId="1" xfId="0" quotePrefix="1" applyFont="1" applyFill="1" applyBorder="1" applyAlignment="1">
      <alignment horizontal="center" vertical="center" wrapText="1"/>
    </xf>
    <xf numFmtId="0" fontId="16" fillId="0" borderId="16" xfId="0" applyFont="1" applyFill="1" applyBorder="1" applyAlignment="1">
      <alignment horizontal="left" vertical="center" wrapText="1" indent="2"/>
    </xf>
    <xf numFmtId="0" fontId="16" fillId="0" borderId="16" xfId="0" quotePrefix="1" applyFont="1" applyFill="1" applyBorder="1" applyAlignment="1">
      <alignment horizontal="center" vertical="center"/>
    </xf>
    <xf numFmtId="0" fontId="16" fillId="0" borderId="1" xfId="0" applyFont="1" applyFill="1" applyBorder="1" applyAlignment="1">
      <alignment horizontal="center" vertical="center"/>
    </xf>
    <xf numFmtId="0" fontId="15" fillId="0" borderId="45" xfId="0" applyFont="1" applyFill="1" applyBorder="1" applyAlignment="1">
      <alignment vertical="center"/>
    </xf>
    <xf numFmtId="0" fontId="16" fillId="0" borderId="46" xfId="0" applyFont="1" applyFill="1" applyBorder="1" applyAlignment="1">
      <alignment vertical="center"/>
    </xf>
    <xf numFmtId="0" fontId="16" fillId="0" borderId="46" xfId="0" applyFont="1" applyFill="1" applyBorder="1" applyAlignment="1">
      <alignment vertical="center" wrapText="1"/>
    </xf>
  </cellXfs>
  <cellStyles count="6">
    <cellStyle name="Comma" xfId="1" builtinId="3"/>
    <cellStyle name="Currency" xfId="4" builtinId="4"/>
    <cellStyle name="Currency 2" xfId="5"/>
    <cellStyle name="Normal" xfId="0" builtinId="0"/>
    <cellStyle name="Normal 2 10" xfId="2"/>
    <cellStyle name="Normal 53" xfId="3"/>
  </cellStyles>
  <dxfs count="1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4</xdr:col>
      <xdr:colOff>53473</xdr:colOff>
      <xdr:row>1</xdr:row>
      <xdr:rowOff>6684</xdr:rowOff>
    </xdr:from>
    <xdr:ext cx="3880352" cy="3717591"/>
    <xdr:sp macro="" textlink="">
      <xdr:nvSpPr>
        <xdr:cNvPr id="2" name="TextBox 1"/>
        <xdr:cNvSpPr txBox="1"/>
      </xdr:nvSpPr>
      <xdr:spPr>
        <a:xfrm>
          <a:off x="8159248" y="206709"/>
          <a:ext cx="3880352" cy="3717591"/>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Automated Checks</a:t>
          </a:r>
          <a:r>
            <a:rPr lang="en-US" sz="1100" b="1" baseline="0"/>
            <a:t>:</a:t>
          </a:r>
        </a:p>
        <a:p>
          <a:r>
            <a:rPr lang="en-US" sz="1100" b="1" baseline="0"/>
            <a:t>  </a:t>
          </a:r>
        </a:p>
        <a:p>
          <a:pPr eaLnBrk="1" fontAlgn="auto" latinLnBrk="0" hangingPunct="1"/>
          <a:r>
            <a:rPr lang="en-US" sz="1100" baseline="0">
              <a:solidFill>
                <a:schemeClr val="tx1"/>
              </a:solidFill>
              <a:effectLst/>
              <a:latin typeface="+mn-lt"/>
              <a:ea typeface="+mn-ea"/>
              <a:cs typeface="+mn-cs"/>
            </a:rPr>
            <a:t>This tab is provided only as a</a:t>
          </a:r>
          <a:r>
            <a:rPr lang="en-US" sz="1100" b="1" baseline="0">
              <a:solidFill>
                <a:schemeClr val="tx1"/>
              </a:solidFill>
              <a:effectLst/>
              <a:latin typeface="+mn-lt"/>
              <a:ea typeface="+mn-ea"/>
              <a:cs typeface="+mn-cs"/>
            </a:rPr>
            <a:t> tool </a:t>
          </a:r>
          <a:r>
            <a:rPr lang="en-US" sz="1100" baseline="0">
              <a:solidFill>
                <a:schemeClr val="tx1"/>
              </a:solidFill>
              <a:effectLst/>
              <a:latin typeface="+mn-lt"/>
              <a:ea typeface="+mn-ea"/>
              <a:cs typeface="+mn-cs"/>
            </a:rPr>
            <a:t>for the bidders to assist in verifying that they have provided the bid currency as required and that the grand totals are accurate and traceable. </a:t>
          </a:r>
        </a:p>
        <a:p>
          <a:pPr eaLnBrk="1" fontAlgn="auto" latinLnBrk="0" hangingPunct="1"/>
          <a:endParaRPr lang="en-US" sz="1100" baseline="0">
            <a:solidFill>
              <a:schemeClr val="tx1"/>
            </a:solidFill>
            <a:effectLst/>
            <a:latin typeface="+mn-lt"/>
            <a:ea typeface="+mn-ea"/>
            <a:cs typeface="+mn-cs"/>
          </a:endParaRPr>
        </a:p>
        <a:p>
          <a:r>
            <a:rPr lang="en-US" sz="1100" b="1">
              <a:solidFill>
                <a:schemeClr val="tx1"/>
              </a:solidFill>
              <a:effectLst/>
              <a:latin typeface="+mn-lt"/>
              <a:ea typeface="+mn-ea"/>
              <a:cs typeface="+mn-cs"/>
            </a:rPr>
            <a:t>Checks do not guarantee that the bid is accurate or traceable and ultimately the bidder is responsible to meet the requirements outlined in the bidding instructions to ensure completeness, accuracy, and traceability. </a:t>
          </a:r>
          <a:endParaRPr lang="en-US" sz="1100">
            <a:solidFill>
              <a:schemeClr val="tx1"/>
            </a:solidFill>
            <a:effectLst/>
            <a:latin typeface="+mn-lt"/>
            <a:ea typeface="+mn-ea"/>
            <a:cs typeface="+mn-cs"/>
          </a:endParaRPr>
        </a:p>
        <a:p>
          <a:pPr eaLnBrk="1" fontAlgn="auto" latinLnBrk="0" hangingPunct="1"/>
          <a:endParaRPr lang="en-US" sz="1100" b="1" baseline="0">
            <a:solidFill>
              <a:schemeClr val="tx1"/>
            </a:solidFill>
            <a:effectLst/>
            <a:latin typeface="+mn-lt"/>
            <a:ea typeface="+mn-ea"/>
            <a:cs typeface="+mn-cs"/>
          </a:endParaRPr>
        </a:p>
        <a:p>
          <a:pPr eaLnBrk="1" fontAlgn="auto" latinLnBrk="0" hangingPunct="1"/>
          <a:r>
            <a:rPr lang="en-US" sz="1100" b="1" baseline="0">
              <a:solidFill>
                <a:schemeClr val="tx1"/>
              </a:solidFill>
              <a:effectLst/>
              <a:latin typeface="+mn-lt"/>
              <a:ea typeface="+mn-ea"/>
              <a:cs typeface="+mn-cs"/>
            </a:rPr>
            <a:t>Bidder is not required to use this automated checks tab, and is not required to ensure all items are "green" but it's highly recommended by the purchaser that this is used as a tool to ensure accuracy and minimize required corrections to the bid.</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38100</xdr:colOff>
      <xdr:row>4</xdr:row>
      <xdr:rowOff>0</xdr:rowOff>
    </xdr:from>
    <xdr:ext cx="3482340" cy="4961615"/>
    <xdr:sp macro="" textlink="">
      <xdr:nvSpPr>
        <xdr:cNvPr id="2" name="TextBox 1"/>
        <xdr:cNvSpPr txBox="1"/>
      </xdr:nvSpPr>
      <xdr:spPr>
        <a:xfrm>
          <a:off x="18878550" y="876300"/>
          <a:ext cx="3482340" cy="496161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a:t>
          </a:r>
          <a:endParaRPr lang="pl-PL" sz="14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A) Columns may be added to the right of the current table; two columns "Unit Price" and "Total Firm Fixed Price" would be added for each additional currency of the bid</a:t>
          </a:r>
          <a:r>
            <a:rPr lang="pl-PL" sz="1100" baseline="0">
              <a:solidFill>
                <a:schemeClr val="tx1"/>
              </a:solidFill>
              <a:effectLst/>
              <a:latin typeface="+mn-lt"/>
              <a:ea typeface="+mn-ea"/>
              <a:cs typeface="+mn-cs"/>
            </a:rPr>
            <a:t>;</a:t>
          </a:r>
        </a:p>
        <a:p>
          <a:pPr eaLnBrk="1" fontAlgn="auto" latinLnBrk="0" hangingPunct="1"/>
          <a:r>
            <a:rPr lang="en-US" sz="1100" baseline="0">
              <a:solidFill>
                <a:schemeClr val="tx1"/>
              </a:solidFill>
              <a:effectLst/>
              <a:latin typeface="+mn-lt"/>
              <a:ea typeface="+mn-ea"/>
              <a:cs typeface="+mn-cs"/>
            </a:rPr>
            <a:t>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(Labour+Material+Travel+ODC)= Grand Total= CLIN Summary Tab.</a:t>
          </a:r>
          <a:endParaRPr lang="en-US">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D18"/>
  <sheetViews>
    <sheetView zoomScaleNormal="100" workbookViewId="0">
      <selection activeCell="B51" sqref="B51"/>
    </sheetView>
  </sheetViews>
  <sheetFormatPr defaultColWidth="8.84375" defaultRowHeight="14.6" x14ac:dyDescent="0.4"/>
  <cols>
    <col min="1" max="1" width="1.69140625" style="3" customWidth="1"/>
    <col min="2" max="2" width="65.69140625" style="3" customWidth="1"/>
    <col min="3" max="3" width="35.69140625" style="3" customWidth="1"/>
    <col min="4" max="4" width="18.4609375" style="3" customWidth="1"/>
    <col min="5" max="16384" width="8.84375" style="3"/>
  </cols>
  <sheetData>
    <row r="1" spans="2:4" ht="15" thickBot="1" x14ac:dyDescent="0.45"/>
    <row r="2" spans="2:4" x14ac:dyDescent="0.4">
      <c r="B2" s="6"/>
      <c r="C2" s="7"/>
      <c r="D2" s="8"/>
    </row>
    <row r="3" spans="2:4" x14ac:dyDescent="0.4">
      <c r="B3" s="9" t="s">
        <v>33</v>
      </c>
      <c r="C3" s="10"/>
      <c r="D3" s="11"/>
    </row>
    <row r="4" spans="2:4" x14ac:dyDescent="0.4">
      <c r="B4" s="12" t="s">
        <v>54</v>
      </c>
      <c r="C4" s="19" t="str">
        <f>IF(ISBLANK('Offer Summary'!D4)=FALSE, "OK", "Missing Currency")</f>
        <v>Missing Currency</v>
      </c>
      <c r="D4" s="11"/>
    </row>
    <row r="5" spans="2:4" ht="15" customHeight="1" x14ac:dyDescent="0.4">
      <c r="B5" s="13"/>
      <c r="C5" s="20"/>
      <c r="D5" s="11"/>
    </row>
    <row r="6" spans="2:4" x14ac:dyDescent="0.4">
      <c r="B6" s="9" t="s">
        <v>39</v>
      </c>
      <c r="C6" s="20"/>
      <c r="D6" s="14" t="s">
        <v>38</v>
      </c>
    </row>
    <row r="7" spans="2:4" x14ac:dyDescent="0.4">
      <c r="B7" s="12" t="s">
        <v>34</v>
      </c>
      <c r="C7" s="19" t="str">
        <f>IF(Tot_OS_Base=Tot_CS_Base,"OK","CHECK FOR ERROR")</f>
        <v>OK</v>
      </c>
      <c r="D7" s="18">
        <f>Tot_OS_Base-Tot_CS_Base</f>
        <v>0</v>
      </c>
    </row>
    <row r="8" spans="2:4" x14ac:dyDescent="0.4">
      <c r="B8" s="12" t="s">
        <v>35</v>
      </c>
      <c r="C8" s="19" t="str">
        <f>IF(Tot_OS_OptEval=Tot_CS_OptEval,"OK","CHECK FOR ERROR")</f>
        <v>OK</v>
      </c>
      <c r="D8" s="18">
        <f>Tot_OS_OptEval-Tot_CS_OptEval</f>
        <v>0</v>
      </c>
    </row>
    <row r="9" spans="2:4" x14ac:dyDescent="0.4">
      <c r="B9" s="12" t="s">
        <v>68</v>
      </c>
      <c r="C9" s="19" t="str">
        <f>IF(Tot_OS_OptNonEval=Tot_CS_OptNonEval,"OK","CHECK FOR ERROR")</f>
        <v>OK</v>
      </c>
      <c r="D9" s="18">
        <f>Tot_OS_OptNonEval-Tot_CS_OptNonEval</f>
        <v>0</v>
      </c>
    </row>
    <row r="10" spans="2:4" x14ac:dyDescent="0.4">
      <c r="B10" s="13"/>
      <c r="C10" s="20"/>
      <c r="D10" s="11"/>
    </row>
    <row r="11" spans="2:4" x14ac:dyDescent="0.4">
      <c r="B11" s="9" t="s">
        <v>41</v>
      </c>
      <c r="C11" s="20"/>
      <c r="D11" s="11"/>
    </row>
    <row r="12" spans="2:4" x14ac:dyDescent="0.4">
      <c r="B12" s="12" t="s">
        <v>40</v>
      </c>
      <c r="C12" s="19" t="e">
        <f>IF((Tot_OS_Base+Tot_OS_OptEval+Tot_OS_OptNonEval)=(Tot_Labour+Tot_Material+Tot_Travel+Tot_ODC),"OK","CHECK FOR ERROR")</f>
        <v>#REF!</v>
      </c>
      <c r="D12" s="11"/>
    </row>
    <row r="13" spans="2:4" x14ac:dyDescent="0.4">
      <c r="B13" s="13"/>
      <c r="C13" s="19"/>
      <c r="D13" s="11"/>
    </row>
    <row r="14" spans="2:4" x14ac:dyDescent="0.4">
      <c r="B14" s="9" t="s">
        <v>88</v>
      </c>
      <c r="C14" s="19"/>
      <c r="D14" s="11"/>
    </row>
    <row r="15" spans="2:4" x14ac:dyDescent="0.4">
      <c r="B15" s="16" t="s">
        <v>1</v>
      </c>
      <c r="C15" s="19" t="str">
        <f>IF(COUNTIF('CLIN Detail list'!B8:B107,"#N/A")=0,"OK","MISSING DETAILS from 1 or more CLINS")</f>
        <v>OK</v>
      </c>
      <c r="D15" s="11"/>
    </row>
    <row r="16" spans="2:4" x14ac:dyDescent="0.4">
      <c r="B16" s="16" t="s">
        <v>44</v>
      </c>
      <c r="C16" s="19" t="str">
        <f>IF(COUNTIF('CLIN Detail list'!C8:C107,"#N/A")=0,"OK","MISSING DETAILS from 1 or more CLINS")</f>
        <v>OK</v>
      </c>
      <c r="D16" s="11"/>
    </row>
    <row r="17" spans="2:4" x14ac:dyDescent="0.4">
      <c r="B17" s="12" t="s">
        <v>45</v>
      </c>
      <c r="C17" s="19" t="str">
        <f>IF(COUNTIF('CLIN Detail list'!D8:D107,"#N/A")=0,"OK","MISSING DETAILS from 1 or more CLINS")</f>
        <v>OK</v>
      </c>
      <c r="D17" s="11"/>
    </row>
    <row r="18" spans="2:4" ht="15" thickBot="1" x14ac:dyDescent="0.45">
      <c r="B18" s="17" t="s">
        <v>46</v>
      </c>
      <c r="C18" s="21" t="str">
        <f>IF(COUNTIF('CLIN Detail list'!E8:E107,"#N/A")=0,"OK","MISSING DETAILS from 1 or more CLINS")</f>
        <v>OK</v>
      </c>
      <c r="D18" s="15"/>
    </row>
  </sheetData>
  <conditionalFormatting sqref="C4">
    <cfRule type="containsText" dxfId="9" priority="11" operator="containsText" text="OK">
      <formula>NOT(ISERROR(SEARCH("OK",C4)))</formula>
    </cfRule>
    <cfRule type="containsText" dxfId="8" priority="12" operator="containsText" text="Missing Currency">
      <formula>NOT(ISERROR(SEARCH("Missing Currency",C4)))</formula>
    </cfRule>
  </conditionalFormatting>
  <conditionalFormatting sqref="C7:C8">
    <cfRule type="containsText" dxfId="7" priority="9" operator="containsText" text="check for error">
      <formula>NOT(ISERROR(SEARCH("check for error",C7)))</formula>
    </cfRule>
    <cfRule type="containsText" dxfId="6" priority="10" operator="containsText" text="OK">
      <formula>NOT(ISERROR(SEARCH("OK",C7)))</formula>
    </cfRule>
  </conditionalFormatting>
  <conditionalFormatting sqref="C12:C13">
    <cfRule type="containsText" dxfId="5" priority="7" operator="containsText" text="OK">
      <formula>NOT(ISERROR(SEARCH("OK",C12)))</formula>
    </cfRule>
    <cfRule type="containsText" dxfId="4" priority="8" operator="containsText" text="check for error">
      <formula>NOT(ISERROR(SEARCH("check for error",C12)))</formula>
    </cfRule>
  </conditionalFormatting>
  <conditionalFormatting sqref="C14:C18">
    <cfRule type="containsText" dxfId="3" priority="5" operator="containsText" text="OK">
      <formula>NOT(ISERROR(SEARCH("OK",C14)))</formula>
    </cfRule>
    <cfRule type="containsText" dxfId="2" priority="6" operator="containsText" text="Missing">
      <formula>NOT(ISERROR(SEARCH("Missing",C14)))</formula>
    </cfRule>
  </conditionalFormatting>
  <conditionalFormatting sqref="C9">
    <cfRule type="containsText" dxfId="1" priority="3" operator="containsText" text="check for error">
      <formula>NOT(ISERROR(SEARCH("check for error",C9)))</formula>
    </cfRule>
    <cfRule type="containsText" dxfId="0" priority="4" operator="containsText" text="OK">
      <formula>NOT(ISERROR(SEARCH("OK",C9)))</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&amp;CNATO UNCLASSIFIED&amp;RCO-14252-NNMS</oddHeader>
    <oddFooter>&amp;CNATO UNCLASSIFIED&amp;RCO-14252-NNMS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2:E27"/>
  <sheetViews>
    <sheetView topLeftCell="A25" zoomScale="70" zoomScaleNormal="70" workbookViewId="0">
      <selection activeCell="D10" sqref="D10"/>
    </sheetView>
  </sheetViews>
  <sheetFormatPr defaultColWidth="8.84375" defaultRowHeight="14.6" x14ac:dyDescent="0.4"/>
  <cols>
    <col min="1" max="1" width="1.69140625" style="3" customWidth="1"/>
    <col min="2" max="2" width="21" style="3" customWidth="1"/>
    <col min="3" max="3" width="90.69140625" style="3" bestFit="1" customWidth="1"/>
    <col min="4" max="4" width="23.84375" style="3" customWidth="1"/>
    <col min="5" max="16384" width="8.84375" style="3"/>
  </cols>
  <sheetData>
    <row r="2" spans="2:5" x14ac:dyDescent="0.4">
      <c r="D2" s="5" t="s">
        <v>61</v>
      </c>
      <c r="E2" s="5"/>
    </row>
    <row r="3" spans="2:5" ht="16.75" x14ac:dyDescent="0.4">
      <c r="B3" s="94" t="s">
        <v>28</v>
      </c>
      <c r="C3" s="94" t="s">
        <v>27</v>
      </c>
      <c r="D3" s="94" t="s">
        <v>36</v>
      </c>
    </row>
    <row r="4" spans="2:5" ht="14.4" customHeight="1" x14ac:dyDescent="0.4">
      <c r="B4" s="95"/>
      <c r="C4" s="139" t="s">
        <v>57</v>
      </c>
      <c r="D4" s="140"/>
    </row>
    <row r="5" spans="2:5" ht="14.4" customHeight="1" thickBot="1" x14ac:dyDescent="0.45">
      <c r="B5" s="115"/>
      <c r="C5" s="116"/>
    </row>
    <row r="6" spans="2:5" ht="20.149999999999999" customHeight="1" x14ac:dyDescent="0.4">
      <c r="B6" s="117" t="s">
        <v>56</v>
      </c>
      <c r="C6" s="118"/>
      <c r="D6" s="119">
        <f>SUBTOTAL(9,D10:D15)</f>
        <v>0</v>
      </c>
    </row>
    <row r="7" spans="2:5" ht="20.149999999999999" customHeight="1" x14ac:dyDescent="0.4">
      <c r="B7" s="120" t="s">
        <v>55</v>
      </c>
      <c r="C7" s="96"/>
      <c r="D7" s="121">
        <f>SUBTOTAL(9,D10:D22)</f>
        <v>0</v>
      </c>
    </row>
    <row r="8" spans="2:5" ht="20.149999999999999" customHeight="1" thickBot="1" x14ac:dyDescent="0.45">
      <c r="B8" s="122" t="s">
        <v>81</v>
      </c>
      <c r="C8" s="114"/>
      <c r="D8" s="123">
        <f>SUBTOTAL(9,D10:D27)</f>
        <v>0</v>
      </c>
    </row>
    <row r="9" spans="2:5" ht="14.4" customHeight="1" thickBot="1" x14ac:dyDescent="0.45">
      <c r="B9" s="124"/>
      <c r="C9" s="125"/>
      <c r="D9" s="126"/>
    </row>
    <row r="10" spans="2:5" x14ac:dyDescent="0.4">
      <c r="B10" s="127" t="s">
        <v>3</v>
      </c>
      <c r="C10" s="128" t="str">
        <f>'CLIN Summary'!C5</f>
        <v>CLIN 1 (BASE-EVALUATED) - WP4 - NCOP-2 - Project Management &amp; ILS services</v>
      </c>
      <c r="D10" s="129">
        <f>'CLIN Summary'!K13</f>
        <v>0</v>
      </c>
    </row>
    <row r="11" spans="2:5" x14ac:dyDescent="0.4">
      <c r="B11" s="131" t="s">
        <v>4</v>
      </c>
      <c r="C11" s="97" t="str">
        <f>'CLIN Summary'!C14</f>
        <v>CLIN 2 (BASE-EVALUATED) - WP4 - NCOP-2 - Implementation Planning</v>
      </c>
      <c r="D11" s="130">
        <f>'CLIN Summary'!K24</f>
        <v>0</v>
      </c>
    </row>
    <row r="12" spans="2:5" x14ac:dyDescent="0.4">
      <c r="B12" s="131" t="s">
        <v>29</v>
      </c>
      <c r="C12" s="97" t="str">
        <f>'CLIN Summary'!C25</f>
        <v>CLIN 3 (BASE-EVALUATED) - WP4 - NCOP-2 - Training Engineering</v>
      </c>
      <c r="D12" s="130">
        <f>'CLIN Summary'!K53</f>
        <v>0</v>
      </c>
    </row>
    <row r="13" spans="2:5" x14ac:dyDescent="0.4">
      <c r="B13" s="131" t="s">
        <v>6</v>
      </c>
      <c r="C13" s="97" t="str">
        <f>'CLIN Summary'!C54</f>
        <v>CLIN 4 (BASE-EVALUATED) - WP4 - NCOP-2 -  Implementation at core sites</v>
      </c>
      <c r="D13" s="130">
        <f>'CLIN Summary'!K80</f>
        <v>0</v>
      </c>
    </row>
    <row r="14" spans="2:5" x14ac:dyDescent="0.4">
      <c r="B14" s="131"/>
      <c r="C14" s="98"/>
      <c r="D14" s="132"/>
    </row>
    <row r="15" spans="2:5" x14ac:dyDescent="0.4">
      <c r="B15" s="133" t="s">
        <v>53</v>
      </c>
      <c r="C15" s="99"/>
      <c r="D15" s="134">
        <f>SUBTOTAL(9,D10:D14)</f>
        <v>0</v>
      </c>
    </row>
    <row r="16" spans="2:5" ht="12.9" customHeight="1" x14ac:dyDescent="0.4">
      <c r="B16" s="131" t="s">
        <v>7</v>
      </c>
      <c r="C16" s="98" t="str">
        <f>'CLIN Summary'!C86</f>
        <v>CLIN 5 (OPTION-EVALUATED) - WP7 - NCOP-2 - Implementation Planning</v>
      </c>
      <c r="D16" s="135">
        <f>'CLIN Summary'!K91</f>
        <v>0</v>
      </c>
    </row>
    <row r="17" spans="2:4" ht="12.9" customHeight="1" x14ac:dyDescent="0.4">
      <c r="B17" s="131" t="s">
        <v>79</v>
      </c>
      <c r="C17" s="98" t="str">
        <f>'CLIN Summary'!C92</f>
        <v>CLIN 6 (OPTION-EVALUATED) - WP7 - NCOP-2 - Installation at nodes</v>
      </c>
      <c r="D17" s="135">
        <f>'CLIN Summary'!K98</f>
        <v>0</v>
      </c>
    </row>
    <row r="18" spans="2:4" ht="12.9" customHeight="1" x14ac:dyDescent="0.4">
      <c r="B18" s="131" t="s">
        <v>80</v>
      </c>
      <c r="C18" s="98" t="str">
        <f>'CLIN Summary'!C99</f>
        <v>CLIN 7 (OPTION-EVALUATED) - WP7 - NCOP-2 - Activation of additional user sites</v>
      </c>
      <c r="D18" s="135">
        <f>'CLIN Summary'!K104</f>
        <v>0</v>
      </c>
    </row>
    <row r="19" spans="2:4" ht="12.9" customHeight="1" x14ac:dyDescent="0.4">
      <c r="B19" s="131" t="s">
        <v>241</v>
      </c>
      <c r="C19" s="98" t="str">
        <f>'CLIN Summary'!C105</f>
        <v>CLIN 8 (OPTION-EVALUATED) - WP7 - NCOP-2 - Training Delivery</v>
      </c>
      <c r="D19" s="135">
        <f>'CLIN Summary'!K111</f>
        <v>0</v>
      </c>
    </row>
    <row r="20" spans="2:4" ht="12.9" customHeight="1" x14ac:dyDescent="0.4">
      <c r="B20" s="131" t="s">
        <v>242</v>
      </c>
      <c r="C20" s="98" t="str">
        <f>'CLIN Summary'!C112</f>
        <v>CLIN 9 (OPTION-EVALUATED) - WP7 - NCOP-2 - Conduct of OT&amp;E</v>
      </c>
      <c r="D20" s="135">
        <f>'CLIN Summary'!K117</f>
        <v>0</v>
      </c>
    </row>
    <row r="21" spans="2:4" ht="15" customHeight="1" x14ac:dyDescent="0.4">
      <c r="B21" s="131"/>
      <c r="C21" s="98"/>
      <c r="D21" s="132"/>
    </row>
    <row r="22" spans="2:4" x14ac:dyDescent="0.4">
      <c r="B22" s="133" t="s">
        <v>32</v>
      </c>
      <c r="C22" s="99"/>
      <c r="D22" s="134">
        <f>SUBTOTAL(9,D16:D21)</f>
        <v>0</v>
      </c>
    </row>
    <row r="23" spans="2:4" ht="15" customHeight="1" x14ac:dyDescent="0.4">
      <c r="B23" s="131" t="s">
        <v>243</v>
      </c>
      <c r="C23" s="98" t="str">
        <f>'CLIN Summary'!C123</f>
        <v>CLIN 10 (OPTION-NON EVALUATED) - NCOP-2 Implementation Planning to BMD Sites</v>
      </c>
      <c r="D23" s="135">
        <f>'CLIN Summary'!K128</f>
        <v>0</v>
      </c>
    </row>
    <row r="24" spans="2:4" ht="15" customHeight="1" x14ac:dyDescent="0.4">
      <c r="B24" s="131" t="s">
        <v>244</v>
      </c>
      <c r="C24" s="98" t="str">
        <f>'CLIN Summary'!C129</f>
        <v>CLIN 11 (OPTION-NON EVALUATED) - NCOP-2 Installation at nodes to BMD Sites</v>
      </c>
      <c r="D24" s="135">
        <f>'CLIN Summary'!K135</f>
        <v>0</v>
      </c>
    </row>
    <row r="25" spans="2:4" ht="13.5" customHeight="1" x14ac:dyDescent="0.4">
      <c r="B25" s="131" t="s">
        <v>245</v>
      </c>
      <c r="C25" s="98" t="str">
        <f>'CLIN Summary'!C136</f>
        <v>CLIN 12 (OPTION-NON EVALUATED) - NCOP-2 Activation of additional user sites</v>
      </c>
      <c r="D25" s="135">
        <f>'CLIN Summary'!K141</f>
        <v>0</v>
      </c>
    </row>
    <row r="26" spans="2:4" ht="14.15" customHeight="1" x14ac:dyDescent="0.4">
      <c r="B26" s="164"/>
      <c r="C26" s="165"/>
      <c r="D26" s="166"/>
    </row>
    <row r="27" spans="2:4" ht="15" customHeight="1" thickBot="1" x14ac:dyDescent="0.45">
      <c r="B27" s="136" t="s">
        <v>78</v>
      </c>
      <c r="C27" s="137"/>
      <c r="D27" s="138">
        <f>SUBTOTAL(9,D23:D26)</f>
        <v>0</v>
      </c>
    </row>
  </sheetData>
  <dataValidations count="1">
    <dataValidation type="list" allowBlank="1" showInputMessage="1" showErrorMessage="1" sqref="D4">
      <formula1>rngCurrencies</formula1>
    </dataValidation>
  </dataValidations>
  <pageMargins left="0.70866141732283472" right="0.70866141732283472" top="0.74803149606299213" bottom="0.74803149606299213" header="0.31496062992125984" footer="0.31496062992125984"/>
  <pageSetup paperSize="9" orientation="landscape" horizontalDpi="1200" verticalDpi="1200" r:id="rId1"/>
  <headerFooter>
    <oddHeader>&amp;CNATO UNCLASSIFIED&amp;RCO-14252-NNMS</oddHeader>
    <oddFooter>&amp;CNATO UNCLASSIFIED&amp;RCO-14252-NNMS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M142"/>
  <sheetViews>
    <sheetView tabSelected="1" zoomScale="85" zoomScaleNormal="85" workbookViewId="0">
      <pane ySplit="3" topLeftCell="A82" activePane="bottomLeft" state="frozen"/>
      <selection pane="bottomLeft" activeCell="F88" sqref="F88"/>
    </sheetView>
  </sheetViews>
  <sheetFormatPr defaultColWidth="9.07421875" defaultRowHeight="12.9" x14ac:dyDescent="0.4"/>
  <cols>
    <col min="1" max="1" width="1.69140625" style="28" customWidth="1"/>
    <col min="2" max="2" width="10.07421875" style="28" customWidth="1"/>
    <col min="3" max="3" width="75" style="28" bestFit="1" customWidth="1"/>
    <col min="4" max="4" width="26.53515625" style="28" bestFit="1" customWidth="1"/>
    <col min="5" max="5" width="32.3046875" style="28" bestFit="1" customWidth="1"/>
    <col min="6" max="6" width="24.53515625" style="28" bestFit="1" customWidth="1"/>
    <col min="7" max="7" width="22.3046875" style="28" bestFit="1" customWidth="1"/>
    <col min="8" max="8" width="13.69140625" style="28" bestFit="1" customWidth="1"/>
    <col min="9" max="9" width="7.84375" style="28" bestFit="1" customWidth="1"/>
    <col min="10" max="10" width="9.84375" style="28" customWidth="1"/>
    <col min="11" max="11" width="12" style="46" customWidth="1"/>
    <col min="12" max="12" width="11.4609375" style="28" customWidth="1"/>
    <col min="13" max="13" width="44.69140625" style="28" customWidth="1"/>
    <col min="14" max="14" width="1.69140625" style="28" customWidth="1"/>
    <col min="15" max="16384" width="9.07421875" style="28"/>
  </cols>
  <sheetData>
    <row r="1" spans="1:13" ht="15.9" x14ac:dyDescent="0.4">
      <c r="A1" s="27"/>
      <c r="B1" s="66" t="s">
        <v>103</v>
      </c>
      <c r="C1" s="67"/>
      <c r="D1" s="67"/>
      <c r="E1" s="67"/>
      <c r="F1" s="68"/>
      <c r="G1" s="67"/>
      <c r="H1" s="67"/>
      <c r="I1" s="67"/>
      <c r="J1" s="67"/>
      <c r="K1" s="67"/>
      <c r="L1" s="67"/>
      <c r="M1" s="69"/>
    </row>
    <row r="2" spans="1:13" ht="14.6" x14ac:dyDescent="0.4">
      <c r="A2" s="27"/>
      <c r="B2" s="70" t="s">
        <v>100</v>
      </c>
      <c r="C2" s="71"/>
      <c r="D2" s="71"/>
      <c r="E2" s="71"/>
      <c r="F2" s="72"/>
      <c r="G2" s="71"/>
      <c r="H2" s="71"/>
      <c r="I2" s="71"/>
      <c r="J2" s="71"/>
      <c r="K2" s="71"/>
      <c r="L2" s="71"/>
      <c r="M2" s="73"/>
    </row>
    <row r="3" spans="1:13" s="31" customFormat="1" ht="25.75" x14ac:dyDescent="0.4">
      <c r="A3" s="29"/>
      <c r="B3" s="62" t="s">
        <v>2</v>
      </c>
      <c r="C3" s="63" t="s">
        <v>48</v>
      </c>
      <c r="D3" s="63" t="s">
        <v>49</v>
      </c>
      <c r="E3" s="63" t="s">
        <v>50</v>
      </c>
      <c r="F3" s="63" t="s">
        <v>51</v>
      </c>
      <c r="G3" s="63" t="s">
        <v>58</v>
      </c>
      <c r="H3" s="63" t="s">
        <v>8</v>
      </c>
      <c r="I3" s="63" t="s">
        <v>0</v>
      </c>
      <c r="J3" s="63" t="s">
        <v>52</v>
      </c>
      <c r="K3" s="64" t="s">
        <v>30</v>
      </c>
      <c r="L3" s="63" t="s">
        <v>5</v>
      </c>
      <c r="M3" s="30" t="s">
        <v>89</v>
      </c>
    </row>
    <row r="4" spans="1:13" s="31" customFormat="1" x14ac:dyDescent="0.4">
      <c r="B4" s="32"/>
      <c r="C4" s="33"/>
      <c r="D4" s="33"/>
      <c r="E4" s="33"/>
      <c r="F4" s="33"/>
      <c r="G4" s="33"/>
      <c r="H4" s="33"/>
      <c r="I4" s="33"/>
      <c r="J4" s="34" t="s">
        <v>57</v>
      </c>
      <c r="K4" s="54"/>
      <c r="L4" s="35"/>
      <c r="M4" s="101"/>
    </row>
    <row r="5" spans="1:13" x14ac:dyDescent="0.4">
      <c r="B5" s="102">
        <v>1</v>
      </c>
      <c r="C5" s="52" t="s">
        <v>348</v>
      </c>
      <c r="D5" s="36"/>
      <c r="E5" s="37"/>
      <c r="F5" s="36"/>
      <c r="G5" s="36"/>
      <c r="H5" s="36"/>
      <c r="I5" s="38"/>
      <c r="J5" s="39"/>
      <c r="K5" s="88" t="s">
        <v>62</v>
      </c>
      <c r="L5" s="40"/>
      <c r="M5" s="41"/>
    </row>
    <row r="6" spans="1:13" ht="25.75" x14ac:dyDescent="0.4">
      <c r="B6" s="173">
        <v>1.1000000000000001</v>
      </c>
      <c r="C6" s="174" t="s">
        <v>362</v>
      </c>
      <c r="D6" s="175" t="s">
        <v>363</v>
      </c>
      <c r="E6" s="176" t="s">
        <v>104</v>
      </c>
      <c r="F6" s="172" t="s">
        <v>105</v>
      </c>
      <c r="G6" s="172" t="s">
        <v>106</v>
      </c>
      <c r="H6" s="42" t="s">
        <v>59</v>
      </c>
      <c r="I6" s="42">
        <v>1</v>
      </c>
      <c r="J6" s="93">
        <v>0</v>
      </c>
      <c r="K6" s="87">
        <f t="shared" ref="K6" si="0">I6*J6</f>
        <v>0</v>
      </c>
      <c r="L6" s="59"/>
      <c r="M6" s="55"/>
    </row>
    <row r="7" spans="1:13" x14ac:dyDescent="0.4">
      <c r="B7" s="173">
        <v>1.2</v>
      </c>
      <c r="C7" s="174" t="s">
        <v>364</v>
      </c>
      <c r="D7" s="172">
        <v>3.17</v>
      </c>
      <c r="E7" s="176" t="s">
        <v>104</v>
      </c>
      <c r="F7" s="172" t="s">
        <v>105</v>
      </c>
      <c r="G7" s="172" t="s">
        <v>106</v>
      </c>
      <c r="H7" s="42" t="s">
        <v>109</v>
      </c>
      <c r="I7" s="42">
        <v>2</v>
      </c>
      <c r="J7" s="93">
        <v>0</v>
      </c>
      <c r="K7" s="87">
        <f t="shared" ref="K7" si="1">I7*J7</f>
        <v>0</v>
      </c>
      <c r="L7" s="59"/>
      <c r="M7" s="55"/>
    </row>
    <row r="8" spans="1:13" x14ac:dyDescent="0.4">
      <c r="B8" s="173">
        <v>1.3</v>
      </c>
      <c r="C8" s="177" t="s">
        <v>337</v>
      </c>
      <c r="D8" s="178" t="s">
        <v>336</v>
      </c>
      <c r="E8" s="176" t="s">
        <v>104</v>
      </c>
      <c r="F8" s="172" t="s">
        <v>105</v>
      </c>
      <c r="G8" s="172" t="s">
        <v>106</v>
      </c>
      <c r="H8" s="167" t="s">
        <v>59</v>
      </c>
      <c r="I8" s="167">
        <v>1</v>
      </c>
      <c r="J8" s="93">
        <v>0</v>
      </c>
      <c r="K8" s="87">
        <f t="shared" ref="K8:K12" si="2">I8*J8</f>
        <v>0</v>
      </c>
      <c r="L8" s="168"/>
      <c r="M8" s="169"/>
    </row>
    <row r="9" spans="1:13" x14ac:dyDescent="0.4">
      <c r="B9" s="173">
        <v>1.4</v>
      </c>
      <c r="C9" s="177" t="s">
        <v>338</v>
      </c>
      <c r="D9" s="178" t="s">
        <v>339</v>
      </c>
      <c r="E9" s="176" t="s">
        <v>104</v>
      </c>
      <c r="F9" s="172" t="s">
        <v>105</v>
      </c>
      <c r="G9" s="172" t="s">
        <v>106</v>
      </c>
      <c r="H9" s="167" t="s">
        <v>59</v>
      </c>
      <c r="I9" s="167">
        <v>1</v>
      </c>
      <c r="J9" s="93">
        <v>0</v>
      </c>
      <c r="K9" s="87">
        <f t="shared" si="2"/>
        <v>0</v>
      </c>
      <c r="L9" s="168"/>
      <c r="M9" s="169"/>
    </row>
    <row r="10" spans="1:13" ht="25.75" x14ac:dyDescent="0.4">
      <c r="B10" s="173">
        <v>1.5</v>
      </c>
      <c r="C10" s="174" t="s">
        <v>340</v>
      </c>
      <c r="D10" s="172" t="s">
        <v>341</v>
      </c>
      <c r="E10" s="176" t="s">
        <v>104</v>
      </c>
      <c r="F10" s="172" t="s">
        <v>105</v>
      </c>
      <c r="G10" s="172" t="s">
        <v>106</v>
      </c>
      <c r="H10" s="42" t="s">
        <v>59</v>
      </c>
      <c r="I10" s="42">
        <v>1</v>
      </c>
      <c r="J10" s="170">
        <v>0</v>
      </c>
      <c r="K10" s="171">
        <f t="shared" ref="K10:K11" si="3">I10*J10</f>
        <v>0</v>
      </c>
      <c r="L10" s="59"/>
      <c r="M10" s="44"/>
    </row>
    <row r="11" spans="1:13" x14ac:dyDescent="0.4">
      <c r="B11" s="173">
        <v>1.6</v>
      </c>
      <c r="C11" s="174" t="s">
        <v>347</v>
      </c>
      <c r="D11" s="172" t="s">
        <v>345</v>
      </c>
      <c r="E11" s="176" t="s">
        <v>104</v>
      </c>
      <c r="F11" s="172" t="s">
        <v>105</v>
      </c>
      <c r="G11" s="172" t="s">
        <v>106</v>
      </c>
      <c r="H11" s="179" t="s">
        <v>343</v>
      </c>
      <c r="I11" s="179">
        <v>1</v>
      </c>
      <c r="J11" s="170">
        <v>0</v>
      </c>
      <c r="K11" s="171">
        <f t="shared" si="3"/>
        <v>0</v>
      </c>
      <c r="L11" s="59"/>
      <c r="M11" s="44"/>
    </row>
    <row r="12" spans="1:13" x14ac:dyDescent="0.4">
      <c r="B12" s="173">
        <v>1.7</v>
      </c>
      <c r="C12" s="174" t="s">
        <v>344</v>
      </c>
      <c r="D12" s="172" t="s">
        <v>342</v>
      </c>
      <c r="E12" s="179" t="s">
        <v>346</v>
      </c>
      <c r="F12" s="172" t="s">
        <v>105</v>
      </c>
      <c r="G12" s="172" t="s">
        <v>106</v>
      </c>
      <c r="H12" s="179" t="s">
        <v>346</v>
      </c>
      <c r="I12" s="179">
        <v>1</v>
      </c>
      <c r="J12" s="170">
        <v>0</v>
      </c>
      <c r="K12" s="171">
        <f t="shared" si="2"/>
        <v>0</v>
      </c>
      <c r="L12" s="59"/>
      <c r="M12" s="44"/>
    </row>
    <row r="13" spans="1:13" s="27" customFormat="1" ht="15" customHeight="1" thickBot="1" x14ac:dyDescent="0.45">
      <c r="B13" s="180" t="s">
        <v>63</v>
      </c>
      <c r="C13" s="181"/>
      <c r="D13" s="181"/>
      <c r="E13" s="182"/>
      <c r="F13" s="181"/>
      <c r="G13" s="181"/>
      <c r="H13" s="146"/>
      <c r="I13" s="148"/>
      <c r="J13" s="148"/>
      <c r="K13" s="149">
        <f>SUBTOTAL(9,K5:K12)</f>
        <v>0</v>
      </c>
      <c r="L13" s="146"/>
      <c r="M13" s="150"/>
    </row>
    <row r="14" spans="1:13" ht="13.3" thickTop="1" x14ac:dyDescent="0.4">
      <c r="B14" s="102">
        <v>2</v>
      </c>
      <c r="C14" s="103" t="s">
        <v>349</v>
      </c>
      <c r="D14" s="42"/>
      <c r="E14" s="43"/>
      <c r="F14" s="42"/>
      <c r="G14" s="42"/>
      <c r="H14" s="51"/>
      <c r="I14" s="51"/>
      <c r="J14" s="106"/>
      <c r="K14" s="107"/>
      <c r="L14" s="59"/>
      <c r="M14" s="55"/>
    </row>
    <row r="15" spans="1:13" x14ac:dyDescent="0.4">
      <c r="B15" s="141">
        <v>2.1</v>
      </c>
      <c r="C15" s="104" t="s">
        <v>111</v>
      </c>
      <c r="D15" s="109" t="s">
        <v>112</v>
      </c>
      <c r="E15" s="110" t="s">
        <v>113</v>
      </c>
      <c r="F15" s="109" t="s">
        <v>105</v>
      </c>
      <c r="G15" s="109" t="s">
        <v>106</v>
      </c>
      <c r="H15" s="42" t="s">
        <v>109</v>
      </c>
      <c r="I15" s="42">
        <v>1</v>
      </c>
      <c r="J15" s="93">
        <v>0</v>
      </c>
      <c r="K15" s="87">
        <f t="shared" ref="K15" si="4">I15*J15</f>
        <v>0</v>
      </c>
      <c r="L15" s="59"/>
      <c r="M15" s="55"/>
    </row>
    <row r="16" spans="1:13" x14ac:dyDescent="0.4">
      <c r="B16" s="141">
        <v>2.2000000000000002</v>
      </c>
      <c r="C16" s="104" t="s">
        <v>114</v>
      </c>
      <c r="D16" s="109" t="s">
        <v>115</v>
      </c>
      <c r="E16" s="110" t="s">
        <v>116</v>
      </c>
      <c r="F16" s="109" t="s">
        <v>105</v>
      </c>
      <c r="G16" s="109" t="s">
        <v>106</v>
      </c>
      <c r="H16" s="42" t="s">
        <v>109</v>
      </c>
      <c r="I16" s="42">
        <v>1</v>
      </c>
      <c r="J16" s="93">
        <v>0</v>
      </c>
      <c r="K16" s="87">
        <f t="shared" ref="K16:K21" si="5">I16*J16</f>
        <v>0</v>
      </c>
      <c r="L16" s="59"/>
      <c r="M16" s="55"/>
    </row>
    <row r="17" spans="2:13" x14ac:dyDescent="0.4">
      <c r="B17" s="141">
        <v>2.2999999999999998</v>
      </c>
      <c r="C17" s="104" t="s">
        <v>117</v>
      </c>
      <c r="D17" s="172" t="s">
        <v>361</v>
      </c>
      <c r="E17" s="110" t="s">
        <v>113</v>
      </c>
      <c r="F17" s="109" t="s">
        <v>105</v>
      </c>
      <c r="G17" s="109" t="s">
        <v>106</v>
      </c>
      <c r="H17" s="42" t="s">
        <v>109</v>
      </c>
      <c r="I17" s="42">
        <v>2</v>
      </c>
      <c r="J17" s="93">
        <v>0</v>
      </c>
      <c r="K17" s="87">
        <f t="shared" si="5"/>
        <v>0</v>
      </c>
      <c r="L17" s="59"/>
      <c r="M17" s="55"/>
    </row>
    <row r="18" spans="2:13" x14ac:dyDescent="0.4">
      <c r="B18" s="141">
        <v>2.4</v>
      </c>
      <c r="C18" s="104" t="s">
        <v>119</v>
      </c>
      <c r="D18" s="172" t="s">
        <v>361</v>
      </c>
      <c r="E18" s="110" t="s">
        <v>113</v>
      </c>
      <c r="F18" s="109" t="s">
        <v>105</v>
      </c>
      <c r="G18" s="109" t="s">
        <v>106</v>
      </c>
      <c r="H18" s="42" t="s">
        <v>109</v>
      </c>
      <c r="I18" s="42">
        <v>3</v>
      </c>
      <c r="J18" s="93">
        <v>0</v>
      </c>
      <c r="K18" s="87">
        <f t="shared" si="5"/>
        <v>0</v>
      </c>
      <c r="L18" s="59"/>
      <c r="M18" s="55"/>
    </row>
    <row r="19" spans="2:13" x14ac:dyDescent="0.4">
      <c r="B19" s="141">
        <v>2.5</v>
      </c>
      <c r="C19" s="104" t="s">
        <v>120</v>
      </c>
      <c r="D19" s="109" t="s">
        <v>123</v>
      </c>
      <c r="E19" s="110" t="s">
        <v>113</v>
      </c>
      <c r="F19" s="109" t="s">
        <v>105</v>
      </c>
      <c r="G19" s="109" t="s">
        <v>106</v>
      </c>
      <c r="H19" s="42" t="s">
        <v>109</v>
      </c>
      <c r="I19" s="42">
        <v>10</v>
      </c>
      <c r="J19" s="93">
        <v>0</v>
      </c>
      <c r="K19" s="87">
        <f t="shared" si="5"/>
        <v>0</v>
      </c>
      <c r="L19" s="59"/>
      <c r="M19" s="55"/>
    </row>
    <row r="20" spans="2:13" x14ac:dyDescent="0.4">
      <c r="B20" s="141">
        <v>2.6</v>
      </c>
      <c r="C20" s="104" t="s">
        <v>121</v>
      </c>
      <c r="D20" s="109" t="s">
        <v>118</v>
      </c>
      <c r="E20" s="110" t="s">
        <v>113</v>
      </c>
      <c r="F20" s="109" t="s">
        <v>105</v>
      </c>
      <c r="G20" s="109" t="s">
        <v>106</v>
      </c>
      <c r="H20" s="42" t="s">
        <v>109</v>
      </c>
      <c r="I20" s="42">
        <v>1</v>
      </c>
      <c r="J20" s="93">
        <v>0</v>
      </c>
      <c r="K20" s="87">
        <f t="shared" si="5"/>
        <v>0</v>
      </c>
      <c r="L20" s="59"/>
      <c r="M20" s="55"/>
    </row>
    <row r="21" spans="2:13" x14ac:dyDescent="0.4">
      <c r="B21" s="141">
        <v>2.7</v>
      </c>
      <c r="C21" s="104" t="s">
        <v>122</v>
      </c>
      <c r="D21" s="109" t="s">
        <v>118</v>
      </c>
      <c r="E21" s="110" t="s">
        <v>113</v>
      </c>
      <c r="F21" s="109" t="s">
        <v>105</v>
      </c>
      <c r="G21" s="109" t="s">
        <v>106</v>
      </c>
      <c r="H21" s="42" t="s">
        <v>109</v>
      </c>
      <c r="I21" s="42">
        <v>1</v>
      </c>
      <c r="J21" s="93">
        <v>0</v>
      </c>
      <c r="K21" s="87">
        <f t="shared" si="5"/>
        <v>0</v>
      </c>
      <c r="L21" s="59"/>
      <c r="M21" s="55"/>
    </row>
    <row r="22" spans="2:13" x14ac:dyDescent="0.4">
      <c r="B22" s="141">
        <v>2.8</v>
      </c>
      <c r="C22" s="104" t="s">
        <v>124</v>
      </c>
      <c r="D22" s="109" t="s">
        <v>125</v>
      </c>
      <c r="E22" s="110" t="s">
        <v>113</v>
      </c>
      <c r="F22" s="109" t="s">
        <v>105</v>
      </c>
      <c r="G22" s="109" t="s">
        <v>106</v>
      </c>
      <c r="H22" s="42" t="s">
        <v>59</v>
      </c>
      <c r="I22" s="42">
        <v>2</v>
      </c>
      <c r="J22" s="93">
        <v>0</v>
      </c>
      <c r="K22" s="87">
        <f t="shared" ref="K22:K23" si="6">I22*J22</f>
        <v>0</v>
      </c>
      <c r="L22" s="59"/>
      <c r="M22" s="44" t="s">
        <v>110</v>
      </c>
    </row>
    <row r="23" spans="2:13" ht="13.3" thickBot="1" x14ac:dyDescent="0.45">
      <c r="B23" s="157">
        <v>2.9</v>
      </c>
      <c r="C23" s="151" t="s">
        <v>126</v>
      </c>
      <c r="D23" s="152" t="s">
        <v>127</v>
      </c>
      <c r="E23" s="153" t="s">
        <v>116</v>
      </c>
      <c r="F23" s="152" t="s">
        <v>105</v>
      </c>
      <c r="G23" s="152" t="s">
        <v>106</v>
      </c>
      <c r="H23" s="154" t="s">
        <v>109</v>
      </c>
      <c r="I23" s="154">
        <v>1</v>
      </c>
      <c r="J23" s="93">
        <v>0</v>
      </c>
      <c r="K23" s="87">
        <f t="shared" si="6"/>
        <v>0</v>
      </c>
      <c r="L23" s="155"/>
      <c r="M23" s="159" t="s">
        <v>110</v>
      </c>
    </row>
    <row r="24" spans="2:13" s="27" customFormat="1" ht="15" customHeight="1" thickTop="1" thickBot="1" x14ac:dyDescent="0.45">
      <c r="B24" s="145" t="s">
        <v>64</v>
      </c>
      <c r="C24" s="146"/>
      <c r="D24" s="146"/>
      <c r="E24" s="147"/>
      <c r="F24" s="146"/>
      <c r="G24" s="146"/>
      <c r="H24" s="146"/>
      <c r="I24" s="148"/>
      <c r="J24" s="148"/>
      <c r="K24" s="149">
        <f>SUBTOTAL(9,K14:K23)</f>
        <v>0</v>
      </c>
      <c r="L24" s="146"/>
      <c r="M24" s="150"/>
    </row>
    <row r="25" spans="2:13" ht="13.3" thickTop="1" x14ac:dyDescent="0.4">
      <c r="B25" s="102">
        <v>3</v>
      </c>
      <c r="C25" s="103" t="s">
        <v>350</v>
      </c>
      <c r="D25" s="42"/>
      <c r="E25" s="43"/>
      <c r="F25" s="42"/>
      <c r="G25" s="42"/>
      <c r="H25" s="42"/>
      <c r="I25" s="42"/>
      <c r="J25" s="106"/>
      <c r="K25" s="107"/>
      <c r="L25" s="59"/>
      <c r="M25" s="55"/>
    </row>
    <row r="26" spans="2:13" x14ac:dyDescent="0.4">
      <c r="B26" s="141">
        <v>3.1</v>
      </c>
      <c r="C26" s="104" t="s">
        <v>128</v>
      </c>
      <c r="D26" s="109" t="s">
        <v>352</v>
      </c>
      <c r="E26" s="110" t="s">
        <v>130</v>
      </c>
      <c r="F26" s="109" t="s">
        <v>105</v>
      </c>
      <c r="G26" s="109" t="s">
        <v>106</v>
      </c>
      <c r="H26" s="42" t="s">
        <v>109</v>
      </c>
      <c r="I26" s="42">
        <v>1</v>
      </c>
      <c r="J26" s="93">
        <v>0</v>
      </c>
      <c r="K26" s="87">
        <f t="shared" ref="K26:K28" si="7">I26*J26</f>
        <v>0</v>
      </c>
      <c r="L26" s="59"/>
      <c r="M26" s="55"/>
    </row>
    <row r="27" spans="2:13" x14ac:dyDescent="0.4">
      <c r="B27" s="141">
        <v>3.2</v>
      </c>
      <c r="C27" s="104" t="s">
        <v>131</v>
      </c>
      <c r="D27" s="109" t="s">
        <v>352</v>
      </c>
      <c r="E27" s="110" t="s">
        <v>132</v>
      </c>
      <c r="F27" s="109" t="s">
        <v>105</v>
      </c>
      <c r="G27" s="109" t="s">
        <v>106</v>
      </c>
      <c r="H27" s="42" t="s">
        <v>109</v>
      </c>
      <c r="I27" s="42">
        <v>1</v>
      </c>
      <c r="J27" s="93">
        <v>0</v>
      </c>
      <c r="K27" s="87">
        <f t="shared" si="7"/>
        <v>0</v>
      </c>
      <c r="L27" s="59"/>
      <c r="M27" s="55"/>
    </row>
    <row r="28" spans="2:13" x14ac:dyDescent="0.4">
      <c r="B28" s="141">
        <v>3.3</v>
      </c>
      <c r="C28" s="104" t="s">
        <v>133</v>
      </c>
      <c r="D28" s="109" t="s">
        <v>353</v>
      </c>
      <c r="E28" s="110" t="s">
        <v>130</v>
      </c>
      <c r="F28" s="109" t="s">
        <v>105</v>
      </c>
      <c r="G28" s="109" t="s">
        <v>106</v>
      </c>
      <c r="H28" s="42" t="s">
        <v>109</v>
      </c>
      <c r="I28" s="42">
        <v>6</v>
      </c>
      <c r="J28" s="93">
        <v>0</v>
      </c>
      <c r="K28" s="87">
        <f t="shared" si="7"/>
        <v>0</v>
      </c>
      <c r="L28" s="59"/>
      <c r="M28" s="55"/>
    </row>
    <row r="29" spans="2:13" x14ac:dyDescent="0.4">
      <c r="B29" s="141">
        <v>3.4</v>
      </c>
      <c r="C29" s="104" t="s">
        <v>134</v>
      </c>
      <c r="D29" s="109" t="s">
        <v>353</v>
      </c>
      <c r="E29" s="110" t="s">
        <v>135</v>
      </c>
      <c r="F29" s="109" t="s">
        <v>105</v>
      </c>
      <c r="G29" s="109" t="s">
        <v>106</v>
      </c>
      <c r="H29" s="42" t="s">
        <v>109</v>
      </c>
      <c r="I29" s="42">
        <v>6</v>
      </c>
      <c r="J29" s="93">
        <v>0</v>
      </c>
      <c r="K29" s="87">
        <f t="shared" ref="K29:K52" si="8">I29*J29</f>
        <v>0</v>
      </c>
      <c r="L29" s="59"/>
      <c r="M29" s="55"/>
    </row>
    <row r="30" spans="2:13" x14ac:dyDescent="0.4">
      <c r="B30" s="141">
        <v>3.5</v>
      </c>
      <c r="C30" s="104" t="s">
        <v>136</v>
      </c>
      <c r="D30" s="109" t="s">
        <v>353</v>
      </c>
      <c r="E30" s="110" t="s">
        <v>137</v>
      </c>
      <c r="F30" s="109" t="s">
        <v>105</v>
      </c>
      <c r="G30" s="109" t="s">
        <v>106</v>
      </c>
      <c r="H30" s="42" t="s">
        <v>109</v>
      </c>
      <c r="I30" s="42">
        <v>6</v>
      </c>
      <c r="J30" s="93">
        <v>0</v>
      </c>
      <c r="K30" s="87">
        <f t="shared" si="8"/>
        <v>0</v>
      </c>
      <c r="L30" s="59"/>
      <c r="M30" s="55"/>
    </row>
    <row r="31" spans="2:13" x14ac:dyDescent="0.4">
      <c r="B31" s="141">
        <v>3.6</v>
      </c>
      <c r="C31" s="104" t="s">
        <v>138</v>
      </c>
      <c r="D31" s="109" t="s">
        <v>129</v>
      </c>
      <c r="E31" s="110" t="s">
        <v>139</v>
      </c>
      <c r="F31" s="109" t="s">
        <v>105</v>
      </c>
      <c r="G31" s="109" t="s">
        <v>106</v>
      </c>
      <c r="H31" s="42" t="s">
        <v>109</v>
      </c>
      <c r="I31" s="42">
        <v>1</v>
      </c>
      <c r="J31" s="93">
        <v>0</v>
      </c>
      <c r="K31" s="87">
        <f t="shared" si="8"/>
        <v>0</v>
      </c>
      <c r="L31" s="59"/>
      <c r="M31" s="55"/>
    </row>
    <row r="32" spans="2:13" x14ac:dyDescent="0.4">
      <c r="B32" s="141">
        <v>3.7</v>
      </c>
      <c r="C32" s="104" t="s">
        <v>140</v>
      </c>
      <c r="D32" s="109" t="s">
        <v>129</v>
      </c>
      <c r="E32" s="110" t="s">
        <v>141</v>
      </c>
      <c r="F32" s="109" t="s">
        <v>105</v>
      </c>
      <c r="G32" s="109" t="s">
        <v>106</v>
      </c>
      <c r="H32" s="42" t="s">
        <v>109</v>
      </c>
      <c r="I32" s="42">
        <v>1</v>
      </c>
      <c r="J32" s="93">
        <v>0</v>
      </c>
      <c r="K32" s="87">
        <f t="shared" si="8"/>
        <v>0</v>
      </c>
      <c r="L32" s="59"/>
      <c r="M32" s="55"/>
    </row>
    <row r="33" spans="2:13" x14ac:dyDescent="0.4">
      <c r="B33" s="141">
        <v>3.8</v>
      </c>
      <c r="C33" s="104" t="s">
        <v>142</v>
      </c>
      <c r="D33" s="109" t="s">
        <v>129</v>
      </c>
      <c r="E33" s="110" t="s">
        <v>143</v>
      </c>
      <c r="F33" s="109" t="s">
        <v>105</v>
      </c>
      <c r="G33" s="109" t="s">
        <v>106</v>
      </c>
      <c r="H33" s="42" t="s">
        <v>109</v>
      </c>
      <c r="I33" s="42">
        <v>1</v>
      </c>
      <c r="J33" s="93">
        <v>0</v>
      </c>
      <c r="K33" s="87">
        <f t="shared" si="8"/>
        <v>0</v>
      </c>
      <c r="L33" s="59"/>
      <c r="M33" s="55"/>
    </row>
    <row r="34" spans="2:13" x14ac:dyDescent="0.4">
      <c r="B34" s="141">
        <v>3.9</v>
      </c>
      <c r="C34" s="104" t="s">
        <v>144</v>
      </c>
      <c r="D34" s="109" t="s">
        <v>354</v>
      </c>
      <c r="E34" s="110" t="s">
        <v>145</v>
      </c>
      <c r="F34" s="109" t="s">
        <v>105</v>
      </c>
      <c r="G34" s="109" t="s">
        <v>106</v>
      </c>
      <c r="H34" s="42" t="s">
        <v>109</v>
      </c>
      <c r="I34" s="42">
        <v>1</v>
      </c>
      <c r="J34" s="93">
        <v>0</v>
      </c>
      <c r="K34" s="87">
        <f t="shared" si="8"/>
        <v>0</v>
      </c>
      <c r="L34" s="59"/>
      <c r="M34" s="55"/>
    </row>
    <row r="35" spans="2:13" x14ac:dyDescent="0.4">
      <c r="B35" s="160">
        <v>3.1</v>
      </c>
      <c r="C35" s="104" t="s">
        <v>146</v>
      </c>
      <c r="D35" s="109" t="s">
        <v>354</v>
      </c>
      <c r="E35" s="110" t="s">
        <v>147</v>
      </c>
      <c r="F35" s="109" t="s">
        <v>105</v>
      </c>
      <c r="G35" s="109" t="s">
        <v>106</v>
      </c>
      <c r="H35" s="42" t="s">
        <v>109</v>
      </c>
      <c r="I35" s="42">
        <v>1</v>
      </c>
      <c r="J35" s="93">
        <v>0</v>
      </c>
      <c r="K35" s="87">
        <f t="shared" si="8"/>
        <v>0</v>
      </c>
      <c r="L35" s="59"/>
      <c r="M35" s="55"/>
    </row>
    <row r="36" spans="2:13" x14ac:dyDescent="0.4">
      <c r="B36" s="141">
        <v>3.11</v>
      </c>
      <c r="C36" s="104" t="s">
        <v>148</v>
      </c>
      <c r="D36" s="109" t="s">
        <v>354</v>
      </c>
      <c r="E36" s="110" t="s">
        <v>145</v>
      </c>
      <c r="F36" s="109" t="s">
        <v>105</v>
      </c>
      <c r="G36" s="109" t="s">
        <v>106</v>
      </c>
      <c r="H36" s="42" t="s">
        <v>109</v>
      </c>
      <c r="I36" s="42">
        <v>1</v>
      </c>
      <c r="J36" s="93">
        <v>0</v>
      </c>
      <c r="K36" s="87">
        <f t="shared" si="8"/>
        <v>0</v>
      </c>
      <c r="L36" s="59"/>
      <c r="M36" s="55"/>
    </row>
    <row r="37" spans="2:13" x14ac:dyDescent="0.4">
      <c r="B37" s="141">
        <v>3.12</v>
      </c>
      <c r="C37" s="104" t="s">
        <v>149</v>
      </c>
      <c r="D37" s="109" t="s">
        <v>354</v>
      </c>
      <c r="E37" s="110" t="s">
        <v>147</v>
      </c>
      <c r="F37" s="109" t="s">
        <v>105</v>
      </c>
      <c r="G37" s="109" t="s">
        <v>106</v>
      </c>
      <c r="H37" s="42" t="s">
        <v>109</v>
      </c>
      <c r="I37" s="42">
        <v>1</v>
      </c>
      <c r="J37" s="93">
        <v>0</v>
      </c>
      <c r="K37" s="87">
        <f t="shared" si="8"/>
        <v>0</v>
      </c>
      <c r="L37" s="59"/>
      <c r="M37" s="55"/>
    </row>
    <row r="38" spans="2:13" x14ac:dyDescent="0.4">
      <c r="B38" s="141">
        <v>3.13</v>
      </c>
      <c r="C38" s="104" t="s">
        <v>150</v>
      </c>
      <c r="D38" s="109" t="s">
        <v>354</v>
      </c>
      <c r="E38" s="110" t="s">
        <v>145</v>
      </c>
      <c r="F38" s="109" t="s">
        <v>105</v>
      </c>
      <c r="G38" s="109" t="s">
        <v>106</v>
      </c>
      <c r="H38" s="42" t="s">
        <v>109</v>
      </c>
      <c r="I38" s="42">
        <v>1</v>
      </c>
      <c r="J38" s="93">
        <v>0</v>
      </c>
      <c r="K38" s="87">
        <f t="shared" si="8"/>
        <v>0</v>
      </c>
      <c r="L38" s="59"/>
      <c r="M38" s="55"/>
    </row>
    <row r="39" spans="2:13" x14ac:dyDescent="0.4">
      <c r="B39" s="141">
        <v>3.14</v>
      </c>
      <c r="C39" s="104" t="s">
        <v>151</v>
      </c>
      <c r="D39" s="109" t="s">
        <v>354</v>
      </c>
      <c r="E39" s="110" t="s">
        <v>147</v>
      </c>
      <c r="F39" s="109" t="s">
        <v>105</v>
      </c>
      <c r="G39" s="109" t="s">
        <v>106</v>
      </c>
      <c r="H39" s="42" t="s">
        <v>109</v>
      </c>
      <c r="I39" s="42">
        <v>1</v>
      </c>
      <c r="J39" s="93">
        <v>0</v>
      </c>
      <c r="K39" s="87">
        <f t="shared" si="8"/>
        <v>0</v>
      </c>
      <c r="L39" s="59"/>
      <c r="M39" s="55"/>
    </row>
    <row r="40" spans="2:13" x14ac:dyDescent="0.4">
      <c r="B40" s="141">
        <v>3.15</v>
      </c>
      <c r="C40" s="104" t="s">
        <v>152</v>
      </c>
      <c r="D40" s="109" t="s">
        <v>354</v>
      </c>
      <c r="E40" s="110" t="s">
        <v>145</v>
      </c>
      <c r="F40" s="109" t="s">
        <v>105</v>
      </c>
      <c r="G40" s="109" t="s">
        <v>106</v>
      </c>
      <c r="H40" s="42" t="s">
        <v>109</v>
      </c>
      <c r="I40" s="42">
        <v>1</v>
      </c>
      <c r="J40" s="93">
        <v>0</v>
      </c>
      <c r="K40" s="87">
        <f t="shared" si="8"/>
        <v>0</v>
      </c>
      <c r="L40" s="59"/>
      <c r="M40" s="55"/>
    </row>
    <row r="41" spans="2:13" x14ac:dyDescent="0.4">
      <c r="B41" s="141">
        <v>3.16</v>
      </c>
      <c r="C41" s="104" t="s">
        <v>153</v>
      </c>
      <c r="D41" s="109" t="s">
        <v>354</v>
      </c>
      <c r="E41" s="110" t="s">
        <v>147</v>
      </c>
      <c r="F41" s="109" t="s">
        <v>105</v>
      </c>
      <c r="G41" s="109" t="s">
        <v>106</v>
      </c>
      <c r="H41" s="42" t="s">
        <v>109</v>
      </c>
      <c r="I41" s="42">
        <v>1</v>
      </c>
      <c r="J41" s="93">
        <v>0</v>
      </c>
      <c r="K41" s="87">
        <f t="shared" si="8"/>
        <v>0</v>
      </c>
      <c r="L41" s="59"/>
      <c r="M41" s="55"/>
    </row>
    <row r="42" spans="2:13" x14ac:dyDescent="0.4">
      <c r="B42" s="141">
        <v>3.17</v>
      </c>
      <c r="C42" s="104" t="s">
        <v>154</v>
      </c>
      <c r="D42" s="109" t="s">
        <v>354</v>
      </c>
      <c r="E42" s="110" t="s">
        <v>145</v>
      </c>
      <c r="F42" s="109" t="s">
        <v>105</v>
      </c>
      <c r="G42" s="109" t="s">
        <v>106</v>
      </c>
      <c r="H42" s="42" t="s">
        <v>109</v>
      </c>
      <c r="I42" s="42">
        <v>1</v>
      </c>
      <c r="J42" s="93">
        <v>0</v>
      </c>
      <c r="K42" s="87">
        <f t="shared" si="8"/>
        <v>0</v>
      </c>
      <c r="L42" s="59"/>
      <c r="M42" s="55"/>
    </row>
    <row r="43" spans="2:13" x14ac:dyDescent="0.4">
      <c r="B43" s="141">
        <v>3.18</v>
      </c>
      <c r="C43" s="104" t="s">
        <v>155</v>
      </c>
      <c r="D43" s="109" t="s">
        <v>354</v>
      </c>
      <c r="E43" s="110" t="s">
        <v>147</v>
      </c>
      <c r="F43" s="109" t="s">
        <v>105</v>
      </c>
      <c r="G43" s="109" t="s">
        <v>106</v>
      </c>
      <c r="H43" s="42" t="s">
        <v>109</v>
      </c>
      <c r="I43" s="42">
        <v>1</v>
      </c>
      <c r="J43" s="93">
        <v>0</v>
      </c>
      <c r="K43" s="87">
        <f t="shared" si="8"/>
        <v>0</v>
      </c>
      <c r="L43" s="59"/>
      <c r="M43" s="55"/>
    </row>
    <row r="44" spans="2:13" x14ac:dyDescent="0.4">
      <c r="B44" s="141">
        <v>3.19</v>
      </c>
      <c r="C44" s="104" t="s">
        <v>156</v>
      </c>
      <c r="D44" s="109" t="s">
        <v>354</v>
      </c>
      <c r="E44" s="110" t="s">
        <v>145</v>
      </c>
      <c r="F44" s="109" t="s">
        <v>105</v>
      </c>
      <c r="G44" s="109" t="s">
        <v>106</v>
      </c>
      <c r="H44" s="42" t="s">
        <v>109</v>
      </c>
      <c r="I44" s="42">
        <v>1</v>
      </c>
      <c r="J44" s="93">
        <v>0</v>
      </c>
      <c r="K44" s="87">
        <f t="shared" si="8"/>
        <v>0</v>
      </c>
      <c r="L44" s="59"/>
      <c r="M44" s="55"/>
    </row>
    <row r="45" spans="2:13" x14ac:dyDescent="0.4">
      <c r="B45" s="160">
        <v>3.2</v>
      </c>
      <c r="C45" s="104" t="s">
        <v>157</v>
      </c>
      <c r="D45" s="109" t="s">
        <v>354</v>
      </c>
      <c r="E45" s="110" t="s">
        <v>147</v>
      </c>
      <c r="F45" s="109" t="s">
        <v>105</v>
      </c>
      <c r="G45" s="109" t="s">
        <v>106</v>
      </c>
      <c r="H45" s="42" t="s">
        <v>109</v>
      </c>
      <c r="I45" s="42">
        <v>1</v>
      </c>
      <c r="J45" s="93">
        <v>0</v>
      </c>
      <c r="K45" s="87">
        <f t="shared" si="8"/>
        <v>0</v>
      </c>
      <c r="L45" s="59"/>
      <c r="M45" s="55"/>
    </row>
    <row r="46" spans="2:13" x14ac:dyDescent="0.4">
      <c r="B46" s="141">
        <v>3.21</v>
      </c>
      <c r="C46" s="104" t="s">
        <v>158</v>
      </c>
      <c r="D46" s="109" t="s">
        <v>355</v>
      </c>
      <c r="E46" s="110" t="s">
        <v>145</v>
      </c>
      <c r="F46" s="109" t="s">
        <v>159</v>
      </c>
      <c r="G46" s="109" t="s">
        <v>160</v>
      </c>
      <c r="H46" s="42" t="s">
        <v>109</v>
      </c>
      <c r="I46" s="42">
        <v>1</v>
      </c>
      <c r="J46" s="93">
        <v>0</v>
      </c>
      <c r="K46" s="87">
        <f t="shared" si="8"/>
        <v>0</v>
      </c>
      <c r="L46" s="59"/>
      <c r="M46" s="55"/>
    </row>
    <row r="47" spans="2:13" x14ac:dyDescent="0.4">
      <c r="B47" s="141">
        <v>3.22</v>
      </c>
      <c r="C47" s="104" t="s">
        <v>161</v>
      </c>
      <c r="D47" s="109" t="s">
        <v>355</v>
      </c>
      <c r="E47" s="110" t="s">
        <v>147</v>
      </c>
      <c r="F47" s="109" t="s">
        <v>159</v>
      </c>
      <c r="G47" s="109" t="s">
        <v>160</v>
      </c>
      <c r="H47" s="42" t="s">
        <v>109</v>
      </c>
      <c r="I47" s="42">
        <v>1</v>
      </c>
      <c r="J47" s="93">
        <v>0</v>
      </c>
      <c r="K47" s="87">
        <f t="shared" si="8"/>
        <v>0</v>
      </c>
      <c r="L47" s="59"/>
      <c r="M47" s="55"/>
    </row>
    <row r="48" spans="2:13" x14ac:dyDescent="0.4">
      <c r="B48" s="141">
        <v>3.23</v>
      </c>
      <c r="C48" s="104" t="s">
        <v>162</v>
      </c>
      <c r="D48" s="109" t="s">
        <v>356</v>
      </c>
      <c r="E48" s="110" t="s">
        <v>145</v>
      </c>
      <c r="F48" s="109" t="s">
        <v>105</v>
      </c>
      <c r="G48" s="109" t="s">
        <v>106</v>
      </c>
      <c r="H48" s="42" t="s">
        <v>109</v>
      </c>
      <c r="I48" s="42">
        <v>1</v>
      </c>
      <c r="J48" s="93">
        <v>0</v>
      </c>
      <c r="K48" s="87">
        <f t="shared" si="8"/>
        <v>0</v>
      </c>
      <c r="L48" s="59"/>
      <c r="M48" s="55"/>
    </row>
    <row r="49" spans="2:13" x14ac:dyDescent="0.4">
      <c r="B49" s="141">
        <v>3.24</v>
      </c>
      <c r="C49" s="104" t="s">
        <v>163</v>
      </c>
      <c r="D49" s="109" t="s">
        <v>356</v>
      </c>
      <c r="E49" s="110" t="s">
        <v>147</v>
      </c>
      <c r="F49" s="109" t="s">
        <v>105</v>
      </c>
      <c r="G49" s="109" t="s">
        <v>106</v>
      </c>
      <c r="H49" s="42" t="s">
        <v>109</v>
      </c>
      <c r="I49" s="42">
        <v>1</v>
      </c>
      <c r="J49" s="93">
        <v>0</v>
      </c>
      <c r="K49" s="87">
        <f t="shared" si="8"/>
        <v>0</v>
      </c>
      <c r="L49" s="59"/>
      <c r="M49" s="55"/>
    </row>
    <row r="50" spans="2:13" x14ac:dyDescent="0.4">
      <c r="B50" s="141">
        <v>3.25</v>
      </c>
      <c r="C50" s="104" t="s">
        <v>164</v>
      </c>
      <c r="D50" s="109" t="s">
        <v>357</v>
      </c>
      <c r="E50" s="110" t="s">
        <v>145</v>
      </c>
      <c r="F50" s="109" t="s">
        <v>105</v>
      </c>
      <c r="G50" s="109" t="s">
        <v>106</v>
      </c>
      <c r="H50" s="42" t="s">
        <v>109</v>
      </c>
      <c r="I50" s="42">
        <v>1</v>
      </c>
      <c r="J50" s="93">
        <v>0</v>
      </c>
      <c r="K50" s="87">
        <f t="shared" si="8"/>
        <v>0</v>
      </c>
      <c r="L50" s="59"/>
      <c r="M50" s="55"/>
    </row>
    <row r="51" spans="2:13" x14ac:dyDescent="0.4">
      <c r="B51" s="141">
        <v>3.26</v>
      </c>
      <c r="C51" s="104" t="s">
        <v>165</v>
      </c>
      <c r="D51" s="109" t="s">
        <v>357</v>
      </c>
      <c r="E51" s="110" t="s">
        <v>147</v>
      </c>
      <c r="F51" s="109" t="s">
        <v>105</v>
      </c>
      <c r="G51" s="109" t="s">
        <v>106</v>
      </c>
      <c r="H51" s="42" t="s">
        <v>109</v>
      </c>
      <c r="I51" s="42">
        <v>1</v>
      </c>
      <c r="J51" s="93">
        <v>0</v>
      </c>
      <c r="K51" s="87">
        <f t="shared" si="8"/>
        <v>0</v>
      </c>
      <c r="L51" s="59"/>
      <c r="M51" s="55"/>
    </row>
    <row r="52" spans="2:13" ht="13.3" thickBot="1" x14ac:dyDescent="0.45">
      <c r="B52" s="157">
        <v>3.27</v>
      </c>
      <c r="C52" s="151" t="s">
        <v>166</v>
      </c>
      <c r="D52" s="152" t="s">
        <v>358</v>
      </c>
      <c r="E52" s="153" t="s">
        <v>145</v>
      </c>
      <c r="F52" s="152" t="s">
        <v>105</v>
      </c>
      <c r="G52" s="152" t="s">
        <v>106</v>
      </c>
      <c r="H52" s="154" t="s">
        <v>109</v>
      </c>
      <c r="I52" s="154">
        <v>1</v>
      </c>
      <c r="J52" s="161">
        <v>0</v>
      </c>
      <c r="K52" s="162">
        <f t="shared" si="8"/>
        <v>0</v>
      </c>
      <c r="L52" s="155"/>
      <c r="M52" s="156"/>
    </row>
    <row r="53" spans="2:13" s="27" customFormat="1" ht="15" customHeight="1" thickTop="1" thickBot="1" x14ac:dyDescent="0.45">
      <c r="B53" s="145" t="s">
        <v>65</v>
      </c>
      <c r="C53" s="146"/>
      <c r="D53" s="146"/>
      <c r="E53" s="147"/>
      <c r="F53" s="146"/>
      <c r="G53" s="146"/>
      <c r="H53" s="146"/>
      <c r="I53" s="148"/>
      <c r="J53" s="148"/>
      <c r="K53" s="149">
        <f>SUBTOTAL(9,K25:K52)</f>
        <v>0</v>
      </c>
      <c r="L53" s="146"/>
      <c r="M53" s="150"/>
    </row>
    <row r="54" spans="2:13" ht="13.3" thickTop="1" x14ac:dyDescent="0.4">
      <c r="B54" s="102">
        <v>4</v>
      </c>
      <c r="C54" s="103" t="s">
        <v>351</v>
      </c>
      <c r="D54" s="42"/>
      <c r="E54" s="43"/>
      <c r="F54" s="42"/>
      <c r="G54" s="42"/>
      <c r="H54" s="42"/>
      <c r="I54" s="42"/>
      <c r="J54" s="106"/>
      <c r="K54" s="107"/>
      <c r="L54" s="59"/>
      <c r="M54" s="55"/>
    </row>
    <row r="55" spans="2:13" x14ac:dyDescent="0.4">
      <c r="B55" s="102">
        <v>4.0999999999999996</v>
      </c>
      <c r="C55" s="142" t="s">
        <v>167</v>
      </c>
      <c r="D55" s="109"/>
      <c r="E55" s="110"/>
      <c r="F55" s="109"/>
      <c r="G55" s="109"/>
      <c r="H55" s="42"/>
      <c r="I55" s="42"/>
      <c r="J55" s="106"/>
      <c r="K55" s="107"/>
      <c r="L55" s="59"/>
      <c r="M55" s="55"/>
    </row>
    <row r="56" spans="2:13" x14ac:dyDescent="0.4">
      <c r="B56" s="141" t="s">
        <v>69</v>
      </c>
      <c r="C56" s="104" t="s">
        <v>168</v>
      </c>
      <c r="D56" s="109" t="s">
        <v>359</v>
      </c>
      <c r="E56" s="110" t="s">
        <v>113</v>
      </c>
      <c r="F56" s="109" t="s">
        <v>105</v>
      </c>
      <c r="G56" s="109" t="s">
        <v>106</v>
      </c>
      <c r="H56" s="42" t="s">
        <v>109</v>
      </c>
      <c r="I56" s="42">
        <v>1</v>
      </c>
      <c r="J56" s="93">
        <v>0</v>
      </c>
      <c r="K56" s="87">
        <f t="shared" ref="K56:K60" si="9">I56*J56</f>
        <v>0</v>
      </c>
      <c r="L56" s="59"/>
      <c r="M56" s="55"/>
    </row>
    <row r="57" spans="2:13" x14ac:dyDescent="0.4">
      <c r="B57" s="141" t="s">
        <v>70</v>
      </c>
      <c r="C57" s="104" t="s">
        <v>169</v>
      </c>
      <c r="D57" s="109" t="s">
        <v>170</v>
      </c>
      <c r="E57" s="110" t="s">
        <v>171</v>
      </c>
      <c r="F57" s="109" t="s">
        <v>172</v>
      </c>
      <c r="G57" s="109" t="s">
        <v>173</v>
      </c>
      <c r="H57" s="42" t="s">
        <v>109</v>
      </c>
      <c r="I57" s="42">
        <v>10</v>
      </c>
      <c r="J57" s="93">
        <v>0</v>
      </c>
      <c r="K57" s="87">
        <f t="shared" si="9"/>
        <v>0</v>
      </c>
      <c r="L57" s="59"/>
      <c r="M57" s="55"/>
    </row>
    <row r="58" spans="2:13" x14ac:dyDescent="0.4">
      <c r="B58" s="141" t="s">
        <v>71</v>
      </c>
      <c r="C58" s="104" t="s">
        <v>174</v>
      </c>
      <c r="D58" s="109" t="s">
        <v>170</v>
      </c>
      <c r="E58" s="110" t="s">
        <v>171</v>
      </c>
      <c r="F58" s="109" t="s">
        <v>172</v>
      </c>
      <c r="G58" s="109" t="s">
        <v>173</v>
      </c>
      <c r="H58" s="42" t="s">
        <v>109</v>
      </c>
      <c r="I58" s="42">
        <v>16</v>
      </c>
      <c r="J58" s="93">
        <v>0</v>
      </c>
      <c r="K58" s="87">
        <f t="shared" si="9"/>
        <v>0</v>
      </c>
      <c r="L58" s="59"/>
      <c r="M58" s="55"/>
    </row>
    <row r="59" spans="2:13" x14ac:dyDescent="0.4">
      <c r="B59" s="141" t="s">
        <v>219</v>
      </c>
      <c r="C59" s="104" t="s">
        <v>175</v>
      </c>
      <c r="D59" s="109" t="s">
        <v>170</v>
      </c>
      <c r="E59" s="110" t="s">
        <v>171</v>
      </c>
      <c r="F59" s="109" t="s">
        <v>172</v>
      </c>
      <c r="G59" s="109" t="s">
        <v>173</v>
      </c>
      <c r="H59" s="42" t="s">
        <v>109</v>
      </c>
      <c r="I59" s="42">
        <v>10</v>
      </c>
      <c r="J59" s="93">
        <v>0</v>
      </c>
      <c r="K59" s="87">
        <f t="shared" si="9"/>
        <v>0</v>
      </c>
      <c r="L59" s="59"/>
      <c r="M59" s="55"/>
    </row>
    <row r="60" spans="2:13" x14ac:dyDescent="0.4">
      <c r="B60" s="141" t="s">
        <v>220</v>
      </c>
      <c r="C60" s="104" t="s">
        <v>176</v>
      </c>
      <c r="D60" s="109" t="s">
        <v>170</v>
      </c>
      <c r="E60" s="110" t="s">
        <v>171</v>
      </c>
      <c r="F60" s="109" t="s">
        <v>172</v>
      </c>
      <c r="G60" s="109" t="s">
        <v>173</v>
      </c>
      <c r="H60" s="42" t="s">
        <v>109</v>
      </c>
      <c r="I60" s="42">
        <v>6</v>
      </c>
      <c r="J60" s="93">
        <v>0</v>
      </c>
      <c r="K60" s="87">
        <f t="shared" si="9"/>
        <v>0</v>
      </c>
      <c r="L60" s="59"/>
      <c r="M60" s="55"/>
    </row>
    <row r="61" spans="2:13" x14ac:dyDescent="0.4">
      <c r="B61" s="141" t="s">
        <v>221</v>
      </c>
      <c r="C61" s="104" t="s">
        <v>177</v>
      </c>
      <c r="D61" s="109" t="s">
        <v>360</v>
      </c>
      <c r="E61" s="110" t="s">
        <v>171</v>
      </c>
      <c r="F61" s="109" t="s">
        <v>105</v>
      </c>
      <c r="G61" s="109" t="s">
        <v>106</v>
      </c>
      <c r="H61" s="42" t="s">
        <v>59</v>
      </c>
      <c r="I61" s="42">
        <v>2</v>
      </c>
      <c r="J61" s="93">
        <v>0</v>
      </c>
      <c r="K61" s="87">
        <f t="shared" ref="K61" si="10">I61*J61</f>
        <v>0</v>
      </c>
      <c r="L61" s="59"/>
      <c r="M61" s="44" t="s">
        <v>110</v>
      </c>
    </row>
    <row r="62" spans="2:13" x14ac:dyDescent="0.4">
      <c r="B62" s="102">
        <v>4.2</v>
      </c>
      <c r="C62" s="142" t="s">
        <v>178</v>
      </c>
      <c r="D62" s="109"/>
      <c r="E62" s="110"/>
      <c r="F62" s="109"/>
      <c r="G62" s="109"/>
      <c r="H62" s="42"/>
      <c r="I62" s="42"/>
      <c r="J62" s="106"/>
      <c r="K62" s="107"/>
      <c r="L62" s="59"/>
      <c r="M62" s="55"/>
    </row>
    <row r="63" spans="2:13" x14ac:dyDescent="0.4">
      <c r="B63" s="141" t="s">
        <v>72</v>
      </c>
      <c r="C63" s="104" t="s">
        <v>179</v>
      </c>
      <c r="D63" s="109" t="s">
        <v>180</v>
      </c>
      <c r="E63" s="110" t="s">
        <v>113</v>
      </c>
      <c r="F63" s="109" t="s">
        <v>105</v>
      </c>
      <c r="G63" s="109" t="s">
        <v>106</v>
      </c>
      <c r="H63" s="42" t="s">
        <v>109</v>
      </c>
      <c r="I63" s="42">
        <v>1</v>
      </c>
      <c r="J63" s="93">
        <v>0</v>
      </c>
      <c r="K63" s="87">
        <f t="shared" ref="K63:K65" si="11">I63*J63</f>
        <v>0</v>
      </c>
      <c r="L63" s="59"/>
      <c r="M63" s="55"/>
    </row>
    <row r="64" spans="2:13" x14ac:dyDescent="0.4">
      <c r="B64" s="141" t="s">
        <v>90</v>
      </c>
      <c r="C64" s="104" t="s">
        <v>181</v>
      </c>
      <c r="D64" s="109" t="s">
        <v>182</v>
      </c>
      <c r="E64" s="110" t="s">
        <v>183</v>
      </c>
      <c r="F64" s="109" t="s">
        <v>159</v>
      </c>
      <c r="G64" s="109" t="s">
        <v>160</v>
      </c>
      <c r="H64" s="42" t="s">
        <v>109</v>
      </c>
      <c r="I64" s="42">
        <v>11</v>
      </c>
      <c r="J64" s="93">
        <v>0</v>
      </c>
      <c r="K64" s="87">
        <f t="shared" si="11"/>
        <v>0</v>
      </c>
      <c r="L64" s="59"/>
      <c r="M64" s="55"/>
    </row>
    <row r="65" spans="2:13" x14ac:dyDescent="0.4">
      <c r="B65" s="141" t="s">
        <v>91</v>
      </c>
      <c r="C65" s="104" t="s">
        <v>184</v>
      </c>
      <c r="D65" s="109" t="s">
        <v>185</v>
      </c>
      <c r="E65" s="110" t="s">
        <v>183</v>
      </c>
      <c r="F65" s="109" t="s">
        <v>172</v>
      </c>
      <c r="G65" s="109" t="s">
        <v>173</v>
      </c>
      <c r="H65" s="42" t="s">
        <v>109</v>
      </c>
      <c r="I65" s="42">
        <v>22</v>
      </c>
      <c r="J65" s="93">
        <v>0</v>
      </c>
      <c r="K65" s="87">
        <f t="shared" si="11"/>
        <v>0</v>
      </c>
      <c r="L65" s="59"/>
      <c r="M65" s="55"/>
    </row>
    <row r="66" spans="2:13" x14ac:dyDescent="0.4">
      <c r="B66" s="141" t="s">
        <v>222</v>
      </c>
      <c r="C66" s="104" t="s">
        <v>186</v>
      </c>
      <c r="D66" s="109" t="s">
        <v>187</v>
      </c>
      <c r="E66" s="110" t="s">
        <v>183</v>
      </c>
      <c r="F66" s="109" t="s">
        <v>105</v>
      </c>
      <c r="G66" s="109" t="s">
        <v>106</v>
      </c>
      <c r="H66" s="42" t="s">
        <v>59</v>
      </c>
      <c r="I66" s="42">
        <v>2</v>
      </c>
      <c r="J66" s="93">
        <v>0</v>
      </c>
      <c r="K66" s="87">
        <f t="shared" ref="K66:K67" si="12">I66*J66</f>
        <v>0</v>
      </c>
      <c r="L66" s="59"/>
      <c r="M66" s="44" t="s">
        <v>110</v>
      </c>
    </row>
    <row r="67" spans="2:13" x14ac:dyDescent="0.4">
      <c r="B67" s="141" t="s">
        <v>223</v>
      </c>
      <c r="C67" s="104" t="s">
        <v>188</v>
      </c>
      <c r="D67" s="109" t="s">
        <v>189</v>
      </c>
      <c r="E67" s="110" t="s">
        <v>183</v>
      </c>
      <c r="F67" s="109" t="s">
        <v>105</v>
      </c>
      <c r="G67" s="109" t="s">
        <v>106</v>
      </c>
      <c r="H67" s="42" t="s">
        <v>59</v>
      </c>
      <c r="I67" s="42">
        <v>2</v>
      </c>
      <c r="J67" s="93">
        <v>0</v>
      </c>
      <c r="K67" s="87">
        <f t="shared" si="12"/>
        <v>0</v>
      </c>
      <c r="L67" s="59"/>
      <c r="M67" s="44" t="s">
        <v>110</v>
      </c>
    </row>
    <row r="68" spans="2:13" x14ac:dyDescent="0.4">
      <c r="B68" s="102">
        <v>4.3</v>
      </c>
      <c r="C68" s="142" t="s">
        <v>190</v>
      </c>
      <c r="D68" s="109"/>
      <c r="E68" s="110"/>
      <c r="F68" s="109"/>
      <c r="G68" s="109"/>
      <c r="H68" s="42"/>
      <c r="I68" s="42"/>
      <c r="J68" s="106"/>
      <c r="K68" s="107"/>
      <c r="L68" s="59"/>
      <c r="M68" s="55"/>
    </row>
    <row r="69" spans="2:13" x14ac:dyDescent="0.4">
      <c r="B69" s="141" t="s">
        <v>73</v>
      </c>
      <c r="C69" s="104" t="s">
        <v>367</v>
      </c>
      <c r="D69" s="109" t="s">
        <v>368</v>
      </c>
      <c r="E69" s="110" t="s">
        <v>183</v>
      </c>
      <c r="F69" s="109" t="s">
        <v>172</v>
      </c>
      <c r="G69" s="109" t="s">
        <v>173</v>
      </c>
      <c r="H69" s="42" t="s">
        <v>109</v>
      </c>
      <c r="I69" s="42">
        <v>31</v>
      </c>
      <c r="J69" s="93">
        <v>0</v>
      </c>
      <c r="K69" s="87">
        <f t="shared" ref="K69:K73" si="13">I69*J69</f>
        <v>0</v>
      </c>
      <c r="L69" s="59"/>
      <c r="M69" s="55"/>
    </row>
    <row r="70" spans="2:13" x14ac:dyDescent="0.4">
      <c r="B70" s="141" t="s">
        <v>74</v>
      </c>
      <c r="C70" s="104" t="s">
        <v>365</v>
      </c>
      <c r="D70" s="109" t="s">
        <v>368</v>
      </c>
      <c r="E70" s="110" t="s">
        <v>183</v>
      </c>
      <c r="F70" s="109" t="s">
        <v>172</v>
      </c>
      <c r="G70" s="109" t="s">
        <v>173</v>
      </c>
      <c r="H70" s="42" t="s">
        <v>109</v>
      </c>
      <c r="I70" s="42">
        <v>20</v>
      </c>
      <c r="J70" s="93">
        <v>0</v>
      </c>
      <c r="K70" s="87">
        <f t="shared" si="13"/>
        <v>0</v>
      </c>
      <c r="L70" s="59"/>
      <c r="M70" s="55"/>
    </row>
    <row r="71" spans="2:13" x14ac:dyDescent="0.4">
      <c r="B71" s="141" t="s">
        <v>92</v>
      </c>
      <c r="C71" s="104" t="s">
        <v>366</v>
      </c>
      <c r="D71" s="109" t="s">
        <v>369</v>
      </c>
      <c r="E71" s="110" t="s">
        <v>192</v>
      </c>
      <c r="F71" s="109" t="s">
        <v>193</v>
      </c>
      <c r="G71" s="109" t="s">
        <v>173</v>
      </c>
      <c r="H71" s="42" t="s">
        <v>109</v>
      </c>
      <c r="I71" s="42">
        <v>2</v>
      </c>
      <c r="J71" s="93">
        <v>0</v>
      </c>
      <c r="K71" s="87">
        <f t="shared" si="13"/>
        <v>0</v>
      </c>
      <c r="L71" s="59"/>
      <c r="M71" s="55"/>
    </row>
    <row r="72" spans="2:13" x14ac:dyDescent="0.4">
      <c r="B72" s="141" t="s">
        <v>224</v>
      </c>
      <c r="C72" s="104" t="s">
        <v>194</v>
      </c>
      <c r="D72" s="109" t="s">
        <v>195</v>
      </c>
      <c r="E72" s="110" t="s">
        <v>183</v>
      </c>
      <c r="F72" s="109" t="s">
        <v>105</v>
      </c>
      <c r="G72" s="109" t="s">
        <v>106</v>
      </c>
      <c r="H72" s="42" t="s">
        <v>59</v>
      </c>
      <c r="I72" s="42">
        <v>2</v>
      </c>
      <c r="J72" s="93">
        <v>0</v>
      </c>
      <c r="K72" s="87">
        <f t="shared" si="13"/>
        <v>0</v>
      </c>
      <c r="L72" s="59"/>
      <c r="M72" s="55"/>
    </row>
    <row r="73" spans="2:13" x14ac:dyDescent="0.4">
      <c r="B73" s="141" t="s">
        <v>191</v>
      </c>
      <c r="C73" s="104" t="s">
        <v>196</v>
      </c>
      <c r="D73" s="109" t="s">
        <v>195</v>
      </c>
      <c r="E73" s="110" t="s">
        <v>197</v>
      </c>
      <c r="F73" s="109" t="s">
        <v>105</v>
      </c>
      <c r="G73" s="109" t="s">
        <v>106</v>
      </c>
      <c r="H73" s="42" t="s">
        <v>59</v>
      </c>
      <c r="I73" s="42">
        <v>2</v>
      </c>
      <c r="J73" s="93">
        <v>0</v>
      </c>
      <c r="K73" s="87">
        <f t="shared" si="13"/>
        <v>0</v>
      </c>
      <c r="L73" s="59"/>
      <c r="M73" s="55"/>
    </row>
    <row r="74" spans="2:13" x14ac:dyDescent="0.4">
      <c r="B74" s="102">
        <v>4.4000000000000004</v>
      </c>
      <c r="C74" s="142" t="s">
        <v>198</v>
      </c>
      <c r="D74" s="109"/>
      <c r="E74" s="110"/>
      <c r="F74" s="109"/>
      <c r="G74" s="109"/>
      <c r="H74" s="42"/>
      <c r="I74" s="42"/>
      <c r="J74" s="106"/>
      <c r="K74" s="107"/>
      <c r="L74" s="59"/>
      <c r="M74" s="55"/>
    </row>
    <row r="75" spans="2:13" x14ac:dyDescent="0.4">
      <c r="B75" s="141" t="s">
        <v>225</v>
      </c>
      <c r="C75" s="104" t="s">
        <v>199</v>
      </c>
      <c r="D75" s="109" t="s">
        <v>200</v>
      </c>
      <c r="E75" s="110" t="s">
        <v>201</v>
      </c>
      <c r="F75" s="109" t="s">
        <v>105</v>
      </c>
      <c r="G75" s="109" t="s">
        <v>106</v>
      </c>
      <c r="H75" s="42" t="s">
        <v>109</v>
      </c>
      <c r="I75" s="42">
        <v>9</v>
      </c>
      <c r="J75" s="93">
        <v>0</v>
      </c>
      <c r="K75" s="87">
        <f t="shared" ref="K75" si="14">I75*J75</f>
        <v>0</v>
      </c>
      <c r="L75" s="59"/>
      <c r="M75" s="55"/>
    </row>
    <row r="76" spans="2:13" x14ac:dyDescent="0.4">
      <c r="B76" s="141" t="s">
        <v>226</v>
      </c>
      <c r="C76" s="104" t="s">
        <v>202</v>
      </c>
      <c r="D76" s="109" t="s">
        <v>200</v>
      </c>
      <c r="E76" s="110" t="s">
        <v>203</v>
      </c>
      <c r="F76" s="109" t="s">
        <v>105</v>
      </c>
      <c r="G76" s="109" t="s">
        <v>106</v>
      </c>
      <c r="H76" s="42" t="s">
        <v>109</v>
      </c>
      <c r="I76" s="42">
        <v>9</v>
      </c>
      <c r="J76" s="93">
        <v>0</v>
      </c>
      <c r="K76" s="87">
        <f t="shared" ref="K76:K77" si="15">I76*J76</f>
        <v>0</v>
      </c>
      <c r="L76" s="59"/>
      <c r="M76" s="55"/>
    </row>
    <row r="77" spans="2:13" x14ac:dyDescent="0.4">
      <c r="B77" s="141" t="s">
        <v>227</v>
      </c>
      <c r="C77" s="104" t="s">
        <v>204</v>
      </c>
      <c r="D77" s="109" t="s">
        <v>205</v>
      </c>
      <c r="E77" s="110" t="s">
        <v>206</v>
      </c>
      <c r="F77" s="109" t="s">
        <v>207</v>
      </c>
      <c r="G77" s="109" t="s">
        <v>173</v>
      </c>
      <c r="H77" s="42" t="s">
        <v>109</v>
      </c>
      <c r="I77" s="42">
        <v>18</v>
      </c>
      <c r="J77" s="93">
        <v>0</v>
      </c>
      <c r="K77" s="87">
        <f t="shared" si="15"/>
        <v>0</v>
      </c>
      <c r="L77" s="59"/>
      <c r="M77" s="55"/>
    </row>
    <row r="78" spans="2:13" x14ac:dyDescent="0.4">
      <c r="B78" s="141" t="s">
        <v>112</v>
      </c>
      <c r="C78" s="104" t="s">
        <v>208</v>
      </c>
      <c r="D78" s="109" t="s">
        <v>209</v>
      </c>
      <c r="E78" s="110" t="s">
        <v>197</v>
      </c>
      <c r="F78" s="109" t="s">
        <v>105</v>
      </c>
      <c r="G78" s="109" t="s">
        <v>106</v>
      </c>
      <c r="H78" s="42" t="s">
        <v>59</v>
      </c>
      <c r="I78" s="42">
        <v>2</v>
      </c>
      <c r="J78" s="93">
        <v>0</v>
      </c>
      <c r="K78" s="87">
        <f t="shared" ref="K78:K79" si="16">I78*J78</f>
        <v>0</v>
      </c>
      <c r="L78" s="59"/>
      <c r="M78" s="44" t="s">
        <v>110</v>
      </c>
    </row>
    <row r="79" spans="2:13" ht="13.3" thickBot="1" x14ac:dyDescent="0.45">
      <c r="B79" s="141" t="s">
        <v>118</v>
      </c>
      <c r="C79" s="151" t="s">
        <v>210</v>
      </c>
      <c r="D79" s="152" t="s">
        <v>211</v>
      </c>
      <c r="E79" s="153" t="s">
        <v>197</v>
      </c>
      <c r="F79" s="152" t="s">
        <v>105</v>
      </c>
      <c r="G79" s="152" t="s">
        <v>106</v>
      </c>
      <c r="H79" s="154" t="s">
        <v>59</v>
      </c>
      <c r="I79" s="154">
        <v>2</v>
      </c>
      <c r="J79" s="93">
        <v>0</v>
      </c>
      <c r="K79" s="87">
        <f t="shared" si="16"/>
        <v>0</v>
      </c>
      <c r="L79" s="155"/>
      <c r="M79" s="159" t="s">
        <v>110</v>
      </c>
    </row>
    <row r="80" spans="2:13" s="27" customFormat="1" ht="15" customHeight="1" thickTop="1" thickBot="1" x14ac:dyDescent="0.45">
      <c r="B80" s="145" t="s">
        <v>66</v>
      </c>
      <c r="C80" s="146"/>
      <c r="D80" s="146"/>
      <c r="E80" s="147"/>
      <c r="F80" s="146"/>
      <c r="G80" s="146"/>
      <c r="H80" s="146"/>
      <c r="I80" s="148"/>
      <c r="J80" s="148"/>
      <c r="K80" s="149">
        <f>SUBTOTAL(9,K54:K79)</f>
        <v>0</v>
      </c>
      <c r="L80" s="146"/>
      <c r="M80" s="150"/>
    </row>
    <row r="81" spans="2:13" ht="13.75" thickTop="1" thickBot="1" x14ac:dyDescent="0.45">
      <c r="B81" s="75" t="s">
        <v>31</v>
      </c>
      <c r="C81" s="76"/>
      <c r="D81" s="76"/>
      <c r="E81" s="77"/>
      <c r="F81" s="76"/>
      <c r="G81" s="76"/>
      <c r="H81" s="76"/>
      <c r="I81" s="78"/>
      <c r="J81" s="79"/>
      <c r="K81" s="89">
        <f>SUBTOTAL(9,K5:K80)</f>
        <v>0</v>
      </c>
      <c r="L81" s="80"/>
      <c r="M81" s="81"/>
    </row>
    <row r="82" spans="2:13" ht="13.3" thickBot="1" x14ac:dyDescent="0.45">
      <c r="E82" s="31"/>
      <c r="M82" s="31"/>
    </row>
    <row r="83" spans="2:13" ht="14.6" x14ac:dyDescent="0.4">
      <c r="B83" s="74" t="s">
        <v>101</v>
      </c>
      <c r="C83" s="67"/>
      <c r="D83" s="67"/>
      <c r="E83" s="67"/>
      <c r="F83" s="67"/>
      <c r="G83" s="67"/>
      <c r="H83" s="67"/>
      <c r="I83" s="67"/>
      <c r="J83" s="67"/>
      <c r="K83" s="67"/>
      <c r="L83" s="67"/>
      <c r="M83" s="69"/>
    </row>
    <row r="84" spans="2:13" ht="25.75" x14ac:dyDescent="0.4">
      <c r="B84" s="65" t="s">
        <v>2</v>
      </c>
      <c r="C84" s="64" t="s">
        <v>48</v>
      </c>
      <c r="D84" s="64" t="s">
        <v>49</v>
      </c>
      <c r="E84" s="64" t="s">
        <v>50</v>
      </c>
      <c r="F84" s="64" t="s">
        <v>51</v>
      </c>
      <c r="G84" s="63" t="s">
        <v>58</v>
      </c>
      <c r="H84" s="64" t="s">
        <v>8</v>
      </c>
      <c r="I84" s="64" t="s">
        <v>0</v>
      </c>
      <c r="J84" s="64" t="s">
        <v>52</v>
      </c>
      <c r="K84" s="64" t="s">
        <v>30</v>
      </c>
      <c r="L84" s="64" t="s">
        <v>5</v>
      </c>
      <c r="M84" s="30" t="s">
        <v>89</v>
      </c>
    </row>
    <row r="85" spans="2:13" x14ac:dyDescent="0.4">
      <c r="B85" s="32"/>
      <c r="C85" s="33"/>
      <c r="D85" s="33"/>
      <c r="E85" s="33"/>
      <c r="F85" s="33"/>
      <c r="G85" s="33"/>
      <c r="H85" s="33"/>
      <c r="I85" s="33"/>
      <c r="J85" s="34" t="s">
        <v>57</v>
      </c>
      <c r="K85" s="54"/>
      <c r="L85" s="47"/>
      <c r="M85" s="101"/>
    </row>
    <row r="86" spans="2:13" x14ac:dyDescent="0.4">
      <c r="B86" s="105">
        <v>5</v>
      </c>
      <c r="C86" s="53" t="s">
        <v>229</v>
      </c>
      <c r="D86" s="48"/>
      <c r="E86" s="49"/>
      <c r="F86" s="49"/>
      <c r="G86" s="48"/>
      <c r="H86" s="50"/>
      <c r="I86" s="50"/>
      <c r="J86" s="40"/>
      <c r="K86" s="90" t="s">
        <v>62</v>
      </c>
      <c r="L86" s="40"/>
      <c r="M86" s="44"/>
    </row>
    <row r="87" spans="2:13" x14ac:dyDescent="0.4">
      <c r="B87" s="158">
        <v>5.0999999999999996</v>
      </c>
      <c r="C87" s="104" t="s">
        <v>117</v>
      </c>
      <c r="D87" s="109" t="str">
        <f>D17</f>
        <v>4.4.6, 4.4.6.5</v>
      </c>
      <c r="E87" s="110" t="s">
        <v>212</v>
      </c>
      <c r="F87" s="109" t="s">
        <v>105</v>
      </c>
      <c r="G87" s="109" t="s">
        <v>106</v>
      </c>
      <c r="H87" s="42" t="s">
        <v>109</v>
      </c>
      <c r="I87" s="42">
        <v>1</v>
      </c>
      <c r="J87" s="92">
        <v>0</v>
      </c>
      <c r="K87" s="87">
        <f t="shared" ref="K87:K89" si="17">I87*J87</f>
        <v>0</v>
      </c>
      <c r="L87" s="59"/>
      <c r="M87" s="55"/>
    </row>
    <row r="88" spans="2:13" x14ac:dyDescent="0.4">
      <c r="B88" s="158">
        <v>5.2</v>
      </c>
      <c r="C88" s="104" t="s">
        <v>119</v>
      </c>
      <c r="D88" s="109" t="str">
        <f>D18</f>
        <v>4.4.6, 4.4.6.5</v>
      </c>
      <c r="E88" s="110" t="s">
        <v>212</v>
      </c>
      <c r="F88" s="109" t="s">
        <v>105</v>
      </c>
      <c r="G88" s="109" t="s">
        <v>106</v>
      </c>
      <c r="H88" s="42" t="s">
        <v>109</v>
      </c>
      <c r="I88" s="42">
        <v>7</v>
      </c>
      <c r="J88" s="92">
        <v>0</v>
      </c>
      <c r="K88" s="87">
        <f t="shared" si="17"/>
        <v>0</v>
      </c>
      <c r="L88" s="59"/>
      <c r="M88" s="55"/>
    </row>
    <row r="89" spans="2:13" x14ac:dyDescent="0.4">
      <c r="B89" s="158">
        <v>5.3</v>
      </c>
      <c r="C89" s="104" t="s">
        <v>120</v>
      </c>
      <c r="D89" s="109" t="str">
        <f>D19</f>
        <v>4.4.6.6</v>
      </c>
      <c r="E89" s="110" t="s">
        <v>212</v>
      </c>
      <c r="F89" s="109" t="s">
        <v>105</v>
      </c>
      <c r="G89" s="109" t="s">
        <v>106</v>
      </c>
      <c r="H89" s="42" t="s">
        <v>109</v>
      </c>
      <c r="I89" s="42">
        <v>28</v>
      </c>
      <c r="J89" s="92">
        <v>0</v>
      </c>
      <c r="K89" s="87">
        <f t="shared" si="17"/>
        <v>0</v>
      </c>
      <c r="L89" s="59"/>
      <c r="M89" s="55"/>
    </row>
    <row r="90" spans="2:13" ht="13.3" thickBot="1" x14ac:dyDescent="0.45">
      <c r="B90" s="163">
        <v>5.4</v>
      </c>
      <c r="C90" s="151" t="s">
        <v>124</v>
      </c>
      <c r="D90" s="152" t="str">
        <f>D22</f>
        <v>4.4.6.7</v>
      </c>
      <c r="E90" s="153" t="s">
        <v>212</v>
      </c>
      <c r="F90" s="152" t="s">
        <v>105</v>
      </c>
      <c r="G90" s="152" t="s">
        <v>106</v>
      </c>
      <c r="H90" s="154" t="s">
        <v>59</v>
      </c>
      <c r="I90" s="154">
        <v>1</v>
      </c>
      <c r="J90" s="92">
        <v>0</v>
      </c>
      <c r="K90" s="87">
        <f t="shared" ref="K90" si="18">I90*J90</f>
        <v>0</v>
      </c>
      <c r="L90" s="155"/>
      <c r="M90" s="159" t="s">
        <v>110</v>
      </c>
    </row>
    <row r="91" spans="2:13" s="27" customFormat="1" ht="15" customHeight="1" thickTop="1" thickBot="1" x14ac:dyDescent="0.45">
      <c r="B91" s="145" t="s">
        <v>67</v>
      </c>
      <c r="C91" s="146"/>
      <c r="D91" s="146"/>
      <c r="E91" s="147"/>
      <c r="F91" s="146"/>
      <c r="G91" s="146"/>
      <c r="H91" s="146"/>
      <c r="I91" s="148"/>
      <c r="J91" s="148"/>
      <c r="K91" s="149">
        <f>SUBTOTAL(9,K86:K90)</f>
        <v>0</v>
      </c>
      <c r="L91" s="146"/>
      <c r="M91" s="150"/>
    </row>
    <row r="92" spans="2:13" ht="13.3" thickTop="1" x14ac:dyDescent="0.4">
      <c r="B92" s="105">
        <v>6</v>
      </c>
      <c r="C92" s="103" t="s">
        <v>228</v>
      </c>
      <c r="D92" s="42"/>
      <c r="E92" s="43"/>
      <c r="F92" s="42"/>
      <c r="G92" s="42"/>
      <c r="H92" s="42"/>
      <c r="I92" s="42"/>
      <c r="J92" s="108"/>
      <c r="K92" s="144"/>
      <c r="L92" s="59"/>
      <c r="M92" s="55"/>
    </row>
    <row r="93" spans="2:13" x14ac:dyDescent="0.4">
      <c r="B93" s="158">
        <v>6.1</v>
      </c>
      <c r="C93" s="104" t="s">
        <v>169</v>
      </c>
      <c r="D93" s="109" t="str">
        <f>D57</f>
        <v>4.4.7</v>
      </c>
      <c r="E93" s="110" t="s">
        <v>213</v>
      </c>
      <c r="F93" s="109" t="s">
        <v>172</v>
      </c>
      <c r="G93" s="109" t="s">
        <v>173</v>
      </c>
      <c r="H93" s="42" t="s">
        <v>109</v>
      </c>
      <c r="I93" s="42">
        <v>1</v>
      </c>
      <c r="J93" s="92">
        <v>0</v>
      </c>
      <c r="K93" s="143">
        <f t="shared" ref="K93:K97" si="19">I93*J93</f>
        <v>0</v>
      </c>
      <c r="L93" s="59"/>
      <c r="M93" s="55"/>
    </row>
    <row r="94" spans="2:13" x14ac:dyDescent="0.4">
      <c r="B94" s="158">
        <v>6.2</v>
      </c>
      <c r="C94" s="104" t="s">
        <v>174</v>
      </c>
      <c r="D94" s="109" t="str">
        <f>D58</f>
        <v>4.4.7</v>
      </c>
      <c r="E94" s="110" t="s">
        <v>213</v>
      </c>
      <c r="F94" s="109" t="s">
        <v>172</v>
      </c>
      <c r="G94" s="109" t="s">
        <v>173</v>
      </c>
      <c r="H94" s="42" t="s">
        <v>109</v>
      </c>
      <c r="I94" s="42">
        <v>9</v>
      </c>
      <c r="J94" s="92">
        <v>0</v>
      </c>
      <c r="K94" s="143">
        <f t="shared" si="19"/>
        <v>0</v>
      </c>
      <c r="L94" s="59"/>
      <c r="M94" s="55"/>
    </row>
    <row r="95" spans="2:13" x14ac:dyDescent="0.4">
      <c r="B95" s="158">
        <v>6.3</v>
      </c>
      <c r="C95" s="104" t="s">
        <v>175</v>
      </c>
      <c r="D95" s="109" t="str">
        <f>D59</f>
        <v>4.4.7</v>
      </c>
      <c r="E95" s="110" t="s">
        <v>213</v>
      </c>
      <c r="F95" s="109" t="s">
        <v>172</v>
      </c>
      <c r="G95" s="109" t="s">
        <v>173</v>
      </c>
      <c r="H95" s="42" t="s">
        <v>109</v>
      </c>
      <c r="I95" s="42">
        <v>5</v>
      </c>
      <c r="J95" s="92">
        <v>0</v>
      </c>
      <c r="K95" s="143">
        <f t="shared" si="19"/>
        <v>0</v>
      </c>
      <c r="L95" s="59"/>
      <c r="M95" s="55"/>
    </row>
    <row r="96" spans="2:13" x14ac:dyDescent="0.4">
      <c r="B96" s="158">
        <v>6.4</v>
      </c>
      <c r="C96" s="104" t="s">
        <v>176</v>
      </c>
      <c r="D96" s="109" t="str">
        <f>D60</f>
        <v>4.4.7</v>
      </c>
      <c r="E96" s="110" t="s">
        <v>213</v>
      </c>
      <c r="F96" s="109" t="s">
        <v>172</v>
      </c>
      <c r="G96" s="109" t="s">
        <v>173</v>
      </c>
      <c r="H96" s="42" t="s">
        <v>109</v>
      </c>
      <c r="I96" s="42">
        <v>6</v>
      </c>
      <c r="J96" s="92">
        <v>0</v>
      </c>
      <c r="K96" s="143">
        <f t="shared" si="19"/>
        <v>0</v>
      </c>
      <c r="L96" s="59"/>
      <c r="M96" s="55"/>
    </row>
    <row r="97" spans="2:13" ht="13.3" thickBot="1" x14ac:dyDescent="0.45">
      <c r="B97" s="163">
        <v>6.5</v>
      </c>
      <c r="C97" s="151" t="s">
        <v>177</v>
      </c>
      <c r="D97" s="152" t="str">
        <f>D61</f>
        <v>4.4.7.7.1</v>
      </c>
      <c r="E97" s="153" t="s">
        <v>214</v>
      </c>
      <c r="F97" s="152" t="s">
        <v>105</v>
      </c>
      <c r="G97" s="152" t="s">
        <v>106</v>
      </c>
      <c r="H97" s="154" t="s">
        <v>59</v>
      </c>
      <c r="I97" s="154">
        <v>1</v>
      </c>
      <c r="J97" s="92">
        <v>0</v>
      </c>
      <c r="K97" s="87">
        <f t="shared" si="19"/>
        <v>0</v>
      </c>
      <c r="L97" s="155"/>
      <c r="M97" s="159" t="s">
        <v>110</v>
      </c>
    </row>
    <row r="98" spans="2:13" s="27" customFormat="1" ht="15" customHeight="1" thickTop="1" thickBot="1" x14ac:dyDescent="0.45">
      <c r="B98" s="145" t="s">
        <v>75</v>
      </c>
      <c r="C98" s="146"/>
      <c r="D98" s="146"/>
      <c r="E98" s="147"/>
      <c r="F98" s="146"/>
      <c r="G98" s="146"/>
      <c r="H98" s="146"/>
      <c r="I98" s="148"/>
      <c r="J98" s="148"/>
      <c r="K98" s="149">
        <f>SUBTOTAL(9,K92:K97)</f>
        <v>0</v>
      </c>
      <c r="L98" s="146"/>
      <c r="M98" s="150"/>
    </row>
    <row r="99" spans="2:13" ht="13.3" thickTop="1" x14ac:dyDescent="0.4">
      <c r="B99" s="105">
        <v>7</v>
      </c>
      <c r="C99" s="103" t="s">
        <v>230</v>
      </c>
      <c r="D99" s="42"/>
      <c r="E99" s="43"/>
      <c r="F99" s="42"/>
      <c r="G99" s="42"/>
      <c r="H99" s="42"/>
      <c r="I99" s="42"/>
      <c r="J99" s="108"/>
      <c r="K99" s="144">
        <v>0</v>
      </c>
      <c r="L99" s="59"/>
      <c r="M99" s="55"/>
    </row>
    <row r="100" spans="2:13" x14ac:dyDescent="0.4">
      <c r="B100" s="158">
        <v>7.1</v>
      </c>
      <c r="C100" s="104" t="s">
        <v>215</v>
      </c>
      <c r="D100" s="109" t="str">
        <f>D64</f>
        <v>4.4.8.3</v>
      </c>
      <c r="E100" s="110" t="s">
        <v>213</v>
      </c>
      <c r="F100" s="109" t="s">
        <v>216</v>
      </c>
      <c r="G100" s="109" t="s">
        <v>217</v>
      </c>
      <c r="H100" s="42" t="s">
        <v>109</v>
      </c>
      <c r="I100" s="42">
        <v>0</v>
      </c>
      <c r="J100" s="92">
        <v>0</v>
      </c>
      <c r="K100" s="143">
        <f t="shared" ref="K100:K103" si="20">I100*J100</f>
        <v>0</v>
      </c>
      <c r="L100" s="59"/>
      <c r="M100" s="55"/>
    </row>
    <row r="101" spans="2:13" x14ac:dyDescent="0.4">
      <c r="B101" s="158">
        <v>7.2</v>
      </c>
      <c r="C101" s="104" t="s">
        <v>218</v>
      </c>
      <c r="D101" s="109" t="str">
        <f>D65</f>
        <v>4.4.8</v>
      </c>
      <c r="E101" s="110" t="s">
        <v>213</v>
      </c>
      <c r="F101" s="109" t="s">
        <v>172</v>
      </c>
      <c r="G101" s="109" t="s">
        <v>173</v>
      </c>
      <c r="H101" s="42" t="s">
        <v>109</v>
      </c>
      <c r="I101" s="42">
        <v>28</v>
      </c>
      <c r="J101" s="92">
        <v>0</v>
      </c>
      <c r="K101" s="143">
        <f t="shared" si="20"/>
        <v>0</v>
      </c>
      <c r="L101" s="59"/>
      <c r="M101" s="55"/>
    </row>
    <row r="102" spans="2:13" x14ac:dyDescent="0.4">
      <c r="B102" s="158">
        <v>7.3</v>
      </c>
      <c r="C102" s="104" t="s">
        <v>186</v>
      </c>
      <c r="D102" s="109" t="str">
        <f>D66</f>
        <v>4.4.8.5</v>
      </c>
      <c r="E102" s="110" t="s">
        <v>213</v>
      </c>
      <c r="F102" s="109" t="s">
        <v>105</v>
      </c>
      <c r="G102" s="109" t="s">
        <v>106</v>
      </c>
      <c r="H102" s="42" t="s">
        <v>59</v>
      </c>
      <c r="I102" s="42">
        <v>1</v>
      </c>
      <c r="J102" s="92">
        <v>0</v>
      </c>
      <c r="K102" s="143">
        <f t="shared" si="20"/>
        <v>0</v>
      </c>
      <c r="L102" s="59"/>
      <c r="M102" s="44" t="s">
        <v>110</v>
      </c>
    </row>
    <row r="103" spans="2:13" ht="13.3" thickBot="1" x14ac:dyDescent="0.45">
      <c r="B103" s="163">
        <v>7.4</v>
      </c>
      <c r="C103" s="151" t="s">
        <v>188</v>
      </c>
      <c r="D103" s="152" t="str">
        <f>D67</f>
        <v>4.4.8.6</v>
      </c>
      <c r="E103" s="153" t="s">
        <v>213</v>
      </c>
      <c r="F103" s="152" t="s">
        <v>105</v>
      </c>
      <c r="G103" s="152" t="s">
        <v>106</v>
      </c>
      <c r="H103" s="154" t="s">
        <v>59</v>
      </c>
      <c r="I103" s="154">
        <v>1</v>
      </c>
      <c r="J103" s="92">
        <v>0</v>
      </c>
      <c r="K103" s="143">
        <f t="shared" si="20"/>
        <v>0</v>
      </c>
      <c r="L103" s="155"/>
      <c r="M103" s="159" t="s">
        <v>110</v>
      </c>
    </row>
    <row r="104" spans="2:13" s="27" customFormat="1" ht="15" customHeight="1" thickTop="1" thickBot="1" x14ac:dyDescent="0.45">
      <c r="B104" s="145" t="s">
        <v>77</v>
      </c>
      <c r="C104" s="146"/>
      <c r="D104" s="146"/>
      <c r="E104" s="147"/>
      <c r="F104" s="146"/>
      <c r="G104" s="146"/>
      <c r="H104" s="146"/>
      <c r="I104" s="148"/>
      <c r="J104" s="148"/>
      <c r="K104" s="149">
        <f>SUBTOTAL(9,K99:K103)</f>
        <v>0</v>
      </c>
      <c r="L104" s="146"/>
      <c r="M104" s="150"/>
    </row>
    <row r="105" spans="2:13" ht="13.75" thickTop="1" thickBot="1" x14ac:dyDescent="0.45">
      <c r="B105" s="105">
        <v>8</v>
      </c>
      <c r="C105" s="103" t="s">
        <v>231</v>
      </c>
      <c r="D105" s="42"/>
      <c r="E105" s="43"/>
      <c r="F105" s="42"/>
      <c r="G105" s="42"/>
      <c r="H105" s="42"/>
      <c r="I105" s="42"/>
      <c r="J105" s="108"/>
      <c r="K105" s="149">
        <f>SUBTOTAL(9,K100:K104)</f>
        <v>0</v>
      </c>
      <c r="L105" s="59"/>
      <c r="M105" s="55"/>
    </row>
    <row r="106" spans="2:13" ht="13.3" thickTop="1" x14ac:dyDescent="0.4">
      <c r="B106" s="158">
        <v>8.1</v>
      </c>
      <c r="C106" s="104" t="s">
        <v>367</v>
      </c>
      <c r="D106" s="109" t="s">
        <v>370</v>
      </c>
      <c r="E106" s="110" t="s">
        <v>213</v>
      </c>
      <c r="F106" s="109" t="s">
        <v>172</v>
      </c>
      <c r="G106" s="109" t="s">
        <v>173</v>
      </c>
      <c r="H106" s="42" t="s">
        <v>109</v>
      </c>
      <c r="I106" s="42">
        <v>32</v>
      </c>
      <c r="J106" s="92">
        <v>0</v>
      </c>
      <c r="K106" s="143">
        <f t="shared" ref="K106:K110" si="21">I106*J106</f>
        <v>0</v>
      </c>
      <c r="L106" s="59"/>
      <c r="M106" s="55"/>
    </row>
    <row r="107" spans="2:13" x14ac:dyDescent="0.4">
      <c r="B107" s="158">
        <v>8.1999999999999993</v>
      </c>
      <c r="C107" s="104" t="s">
        <v>365</v>
      </c>
      <c r="D107" s="109" t="s">
        <v>370</v>
      </c>
      <c r="E107" s="110" t="s">
        <v>213</v>
      </c>
      <c r="F107" s="109" t="s">
        <v>172</v>
      </c>
      <c r="G107" s="109" t="s">
        <v>173</v>
      </c>
      <c r="H107" s="42" t="s">
        <v>109</v>
      </c>
      <c r="I107" s="42">
        <v>14</v>
      </c>
      <c r="J107" s="92">
        <v>0</v>
      </c>
      <c r="K107" s="143">
        <f t="shared" si="21"/>
        <v>0</v>
      </c>
      <c r="L107" s="59"/>
      <c r="M107" s="55"/>
    </row>
    <row r="108" spans="2:13" x14ac:dyDescent="0.4">
      <c r="B108" s="158">
        <v>8.3000000000000007</v>
      </c>
      <c r="C108" s="104" t="s">
        <v>366</v>
      </c>
      <c r="D108" s="109" t="str">
        <f>D71</f>
        <v>4.3.5, 1.6.1.1</v>
      </c>
      <c r="E108" s="110" t="s">
        <v>192</v>
      </c>
      <c r="F108" s="109" t="s">
        <v>193</v>
      </c>
      <c r="G108" s="109" t="s">
        <v>173</v>
      </c>
      <c r="H108" s="42" t="s">
        <v>109</v>
      </c>
      <c r="I108" s="42">
        <v>0</v>
      </c>
      <c r="J108" s="92">
        <v>0</v>
      </c>
      <c r="K108" s="143">
        <f t="shared" si="21"/>
        <v>0</v>
      </c>
      <c r="L108" s="59"/>
      <c r="M108" s="55"/>
    </row>
    <row r="109" spans="2:13" x14ac:dyDescent="0.4">
      <c r="B109" s="158">
        <v>8.4</v>
      </c>
      <c r="C109" s="104" t="s">
        <v>194</v>
      </c>
      <c r="D109" s="109" t="str">
        <f>D72</f>
        <v>4.4.8.7</v>
      </c>
      <c r="E109" s="110" t="s">
        <v>213</v>
      </c>
      <c r="F109" s="109" t="s">
        <v>105</v>
      </c>
      <c r="G109" s="109" t="s">
        <v>106</v>
      </c>
      <c r="H109" s="42" t="s">
        <v>59</v>
      </c>
      <c r="I109" s="42">
        <v>1</v>
      </c>
      <c r="J109" s="92">
        <v>0</v>
      </c>
      <c r="K109" s="143">
        <f t="shared" si="21"/>
        <v>0</v>
      </c>
      <c r="L109" s="59"/>
      <c r="M109" s="44" t="s">
        <v>110</v>
      </c>
    </row>
    <row r="110" spans="2:13" ht="13.3" thickBot="1" x14ac:dyDescent="0.45">
      <c r="B110" s="163">
        <v>8.5</v>
      </c>
      <c r="C110" s="151" t="s">
        <v>196</v>
      </c>
      <c r="D110" s="152" t="str">
        <f>D73</f>
        <v>4.4.8.7</v>
      </c>
      <c r="E110" s="153" t="s">
        <v>192</v>
      </c>
      <c r="F110" s="152" t="s">
        <v>105</v>
      </c>
      <c r="G110" s="152" t="s">
        <v>106</v>
      </c>
      <c r="H110" s="154" t="s">
        <v>59</v>
      </c>
      <c r="I110" s="154">
        <v>1</v>
      </c>
      <c r="J110" s="92">
        <v>0</v>
      </c>
      <c r="K110" s="143">
        <f t="shared" si="21"/>
        <v>0</v>
      </c>
      <c r="L110" s="155"/>
      <c r="M110" s="159" t="s">
        <v>110</v>
      </c>
    </row>
    <row r="111" spans="2:13" s="27" customFormat="1" ht="15" customHeight="1" thickTop="1" thickBot="1" x14ac:dyDescent="0.45">
      <c r="B111" s="145" t="s">
        <v>232</v>
      </c>
      <c r="C111" s="146"/>
      <c r="D111" s="146"/>
      <c r="E111" s="147"/>
      <c r="F111" s="146"/>
      <c r="G111" s="146"/>
      <c r="H111" s="146"/>
      <c r="I111" s="148"/>
      <c r="J111" s="148"/>
      <c r="K111" s="149">
        <f>SUBTOTAL(9,K105:K110)</f>
        <v>0</v>
      </c>
      <c r="L111" s="146"/>
      <c r="M111" s="150"/>
    </row>
    <row r="112" spans="2:13" ht="13.3" thickTop="1" x14ac:dyDescent="0.4">
      <c r="B112" s="105">
        <v>9</v>
      </c>
      <c r="C112" s="103" t="s">
        <v>233</v>
      </c>
      <c r="D112" s="42"/>
      <c r="E112" s="43"/>
      <c r="F112" s="42"/>
      <c r="G112" s="42"/>
      <c r="H112" s="42"/>
      <c r="I112" s="42"/>
      <c r="J112" s="108"/>
      <c r="K112" s="107"/>
      <c r="L112" s="59"/>
      <c r="M112" s="55"/>
    </row>
    <row r="113" spans="2:13" x14ac:dyDescent="0.4">
      <c r="B113" s="158">
        <v>9.1</v>
      </c>
      <c r="C113" s="104" t="s">
        <v>202</v>
      </c>
      <c r="D113" s="109" t="str">
        <f>D75</f>
        <v>4.4.9.6</v>
      </c>
      <c r="E113" s="110" t="s">
        <v>107</v>
      </c>
      <c r="F113" s="109" t="s">
        <v>105</v>
      </c>
      <c r="G113" s="109" t="s">
        <v>106</v>
      </c>
      <c r="H113" s="42" t="s">
        <v>109</v>
      </c>
      <c r="I113" s="42">
        <v>28</v>
      </c>
      <c r="J113" s="92">
        <v>0</v>
      </c>
      <c r="K113" s="87">
        <f t="shared" ref="K113:K116" si="22">I113*J113</f>
        <v>0</v>
      </c>
      <c r="L113" s="59"/>
      <c r="M113" s="55"/>
    </row>
    <row r="114" spans="2:13" x14ac:dyDescent="0.4">
      <c r="B114" s="158">
        <v>9.1999999999999993</v>
      </c>
      <c r="C114" s="104" t="s">
        <v>204</v>
      </c>
      <c r="D114" s="109" t="str">
        <f>D77</f>
        <v>4.4.9</v>
      </c>
      <c r="E114" s="110" t="s">
        <v>192</v>
      </c>
      <c r="F114" s="109" t="s">
        <v>207</v>
      </c>
      <c r="G114" s="109" t="s">
        <v>173</v>
      </c>
      <c r="H114" s="42" t="s">
        <v>109</v>
      </c>
      <c r="I114" s="42">
        <v>28</v>
      </c>
      <c r="J114" s="92">
        <v>0</v>
      </c>
      <c r="K114" s="87">
        <f t="shared" si="22"/>
        <v>0</v>
      </c>
      <c r="L114" s="59"/>
      <c r="M114" s="55"/>
    </row>
    <row r="115" spans="2:13" x14ac:dyDescent="0.4">
      <c r="B115" s="158">
        <v>9.3000000000000007</v>
      </c>
      <c r="C115" s="104" t="s">
        <v>208</v>
      </c>
      <c r="D115" s="109" t="str">
        <f>D78</f>
        <v>4.4.9.5</v>
      </c>
      <c r="E115" s="110" t="s">
        <v>192</v>
      </c>
      <c r="F115" s="109" t="s">
        <v>105</v>
      </c>
      <c r="G115" s="109" t="s">
        <v>106</v>
      </c>
      <c r="H115" s="42" t="s">
        <v>59</v>
      </c>
      <c r="I115" s="42">
        <v>1</v>
      </c>
      <c r="J115" s="92">
        <v>0</v>
      </c>
      <c r="K115" s="143">
        <f t="shared" si="22"/>
        <v>0</v>
      </c>
      <c r="L115" s="59"/>
      <c r="M115" s="44" t="s">
        <v>110</v>
      </c>
    </row>
    <row r="116" spans="2:13" ht="13.3" thickBot="1" x14ac:dyDescent="0.45">
      <c r="B116" s="158">
        <v>9.4</v>
      </c>
      <c r="C116" s="151" t="s">
        <v>210</v>
      </c>
      <c r="D116" s="152" t="str">
        <f>D79</f>
        <v>4.4.9.7</v>
      </c>
      <c r="E116" s="153" t="s">
        <v>192</v>
      </c>
      <c r="F116" s="152" t="s">
        <v>105</v>
      </c>
      <c r="G116" s="152" t="s">
        <v>106</v>
      </c>
      <c r="H116" s="154" t="s">
        <v>59</v>
      </c>
      <c r="I116" s="154">
        <v>1</v>
      </c>
      <c r="J116" s="92">
        <v>0</v>
      </c>
      <c r="K116" s="143">
        <f t="shared" si="22"/>
        <v>0</v>
      </c>
      <c r="L116" s="155"/>
      <c r="M116" s="159" t="s">
        <v>110</v>
      </c>
    </row>
    <row r="117" spans="2:13" s="27" customFormat="1" ht="15" customHeight="1" thickTop="1" thickBot="1" x14ac:dyDescent="0.45">
      <c r="B117" s="82" t="s">
        <v>234</v>
      </c>
      <c r="C117" s="83"/>
      <c r="D117" s="83"/>
      <c r="E117" s="84"/>
      <c r="F117" s="83"/>
      <c r="G117" s="83"/>
      <c r="H117" s="83"/>
      <c r="I117" s="85"/>
      <c r="J117" s="85"/>
      <c r="K117" s="100">
        <f>SUBTOTAL(9,K112:K116)</f>
        <v>0</v>
      </c>
      <c r="L117" s="83"/>
      <c r="M117" s="86"/>
    </row>
    <row r="118" spans="2:13" ht="13.75" thickTop="1" thickBot="1" x14ac:dyDescent="0.45">
      <c r="B118" s="75" t="s">
        <v>37</v>
      </c>
      <c r="C118" s="76"/>
      <c r="D118" s="76"/>
      <c r="E118" s="77"/>
      <c r="F118" s="76"/>
      <c r="G118" s="76"/>
      <c r="H118" s="76"/>
      <c r="I118" s="78"/>
      <c r="J118" s="79"/>
      <c r="K118" s="89">
        <f>SUBTOTAL(9,K86:K117)</f>
        <v>0</v>
      </c>
      <c r="L118" s="80"/>
      <c r="M118" s="81"/>
    </row>
    <row r="119" spans="2:13" ht="13.3" thickBot="1" x14ac:dyDescent="0.45">
      <c r="E119" s="31"/>
      <c r="M119" s="31"/>
    </row>
    <row r="120" spans="2:13" ht="14.6" x14ac:dyDescent="0.4">
      <c r="B120" s="74" t="s">
        <v>102</v>
      </c>
      <c r="C120" s="67"/>
      <c r="D120" s="67"/>
      <c r="E120" s="67"/>
      <c r="F120" s="67"/>
      <c r="G120" s="67"/>
      <c r="H120" s="67"/>
      <c r="I120" s="67"/>
      <c r="J120" s="67"/>
      <c r="K120" s="67"/>
      <c r="L120" s="67"/>
      <c r="M120" s="69"/>
    </row>
    <row r="121" spans="2:13" ht="25.75" x14ac:dyDescent="0.4">
      <c r="B121" s="65" t="s">
        <v>2</v>
      </c>
      <c r="C121" s="64" t="s">
        <v>48</v>
      </c>
      <c r="D121" s="64" t="s">
        <v>49</v>
      </c>
      <c r="E121" s="64" t="s">
        <v>50</v>
      </c>
      <c r="F121" s="64" t="s">
        <v>51</v>
      </c>
      <c r="G121" s="63" t="s">
        <v>58</v>
      </c>
      <c r="H121" s="64" t="s">
        <v>8</v>
      </c>
      <c r="I121" s="64" t="s">
        <v>0</v>
      </c>
      <c r="J121" s="64" t="s">
        <v>52</v>
      </c>
      <c r="K121" s="64" t="s">
        <v>30</v>
      </c>
      <c r="L121" s="64" t="s">
        <v>5</v>
      </c>
      <c r="M121" s="30" t="s">
        <v>89</v>
      </c>
    </row>
    <row r="122" spans="2:13" x14ac:dyDescent="0.4">
      <c r="B122" s="32"/>
      <c r="C122" s="33"/>
      <c r="D122" s="33"/>
      <c r="E122" s="33"/>
      <c r="F122" s="33"/>
      <c r="G122" s="33"/>
      <c r="H122" s="33"/>
      <c r="I122" s="33"/>
      <c r="J122" s="34" t="s">
        <v>57</v>
      </c>
      <c r="K122" s="54"/>
      <c r="L122" s="47"/>
      <c r="M122" s="101"/>
    </row>
    <row r="123" spans="2:13" x14ac:dyDescent="0.4">
      <c r="B123" s="105">
        <v>10</v>
      </c>
      <c r="C123" s="53" t="s">
        <v>235</v>
      </c>
      <c r="D123" s="48"/>
      <c r="E123" s="49"/>
      <c r="F123" s="49"/>
      <c r="G123" s="48"/>
      <c r="H123" s="50"/>
      <c r="I123" s="50"/>
      <c r="J123" s="40"/>
      <c r="K123" s="90" t="s">
        <v>62</v>
      </c>
      <c r="L123" s="40"/>
      <c r="M123" s="44"/>
    </row>
    <row r="124" spans="2:13" x14ac:dyDescent="0.4">
      <c r="B124" s="158">
        <v>10.1</v>
      </c>
      <c r="C124" s="104" t="s">
        <v>117</v>
      </c>
      <c r="D124" s="109" t="str">
        <f>D17</f>
        <v>4.4.6, 4.4.6.5</v>
      </c>
      <c r="E124" s="110" t="s">
        <v>108</v>
      </c>
      <c r="F124" s="109" t="s">
        <v>105</v>
      </c>
      <c r="G124" s="109" t="s">
        <v>106</v>
      </c>
      <c r="H124" s="42" t="s">
        <v>109</v>
      </c>
      <c r="I124" s="42">
        <v>1</v>
      </c>
      <c r="J124" s="92">
        <v>0</v>
      </c>
      <c r="K124" s="87">
        <f t="shared" ref="K124:K126" si="23">I124*J124</f>
        <v>0</v>
      </c>
      <c r="L124" s="59"/>
      <c r="M124" s="55"/>
    </row>
    <row r="125" spans="2:13" x14ac:dyDescent="0.4">
      <c r="B125" s="158">
        <v>10.199999999999999</v>
      </c>
      <c r="C125" s="104" t="s">
        <v>119</v>
      </c>
      <c r="D125" s="109" t="str">
        <f>D18</f>
        <v>4.4.6, 4.4.6.5</v>
      </c>
      <c r="E125" s="110" t="s">
        <v>108</v>
      </c>
      <c r="F125" s="109" t="s">
        <v>105</v>
      </c>
      <c r="G125" s="109" t="s">
        <v>106</v>
      </c>
      <c r="H125" s="42" t="s">
        <v>109</v>
      </c>
      <c r="I125" s="42">
        <v>4</v>
      </c>
      <c r="J125" s="92">
        <v>0</v>
      </c>
      <c r="K125" s="87">
        <f t="shared" si="23"/>
        <v>0</v>
      </c>
      <c r="L125" s="59"/>
      <c r="M125" s="55"/>
    </row>
    <row r="126" spans="2:13" x14ac:dyDescent="0.4">
      <c r="B126" s="158">
        <v>10.3</v>
      </c>
      <c r="C126" s="104" t="s">
        <v>120</v>
      </c>
      <c r="D126" s="109" t="str">
        <f>D19</f>
        <v>4.4.6.6</v>
      </c>
      <c r="E126" s="110" t="s">
        <v>108</v>
      </c>
      <c r="F126" s="109" t="s">
        <v>105</v>
      </c>
      <c r="G126" s="109" t="s">
        <v>106</v>
      </c>
      <c r="H126" s="42" t="s">
        <v>109</v>
      </c>
      <c r="I126" s="42">
        <v>14</v>
      </c>
      <c r="J126" s="92">
        <v>0</v>
      </c>
      <c r="K126" s="87">
        <f t="shared" si="23"/>
        <v>0</v>
      </c>
      <c r="L126" s="59"/>
      <c r="M126" s="55"/>
    </row>
    <row r="127" spans="2:13" ht="13.3" thickBot="1" x14ac:dyDescent="0.45">
      <c r="B127" s="163">
        <v>10.4</v>
      </c>
      <c r="C127" s="151" t="s">
        <v>124</v>
      </c>
      <c r="D127" s="152" t="str">
        <f>D22</f>
        <v>4.4.6.7</v>
      </c>
      <c r="E127" s="153" t="s">
        <v>108</v>
      </c>
      <c r="F127" s="152" t="s">
        <v>105</v>
      </c>
      <c r="G127" s="152" t="s">
        <v>106</v>
      </c>
      <c r="H127" s="154" t="s">
        <v>59</v>
      </c>
      <c r="I127" s="154">
        <v>1</v>
      </c>
      <c r="J127" s="92">
        <v>0</v>
      </c>
      <c r="K127" s="87">
        <f t="shared" ref="K127" si="24">I127*J127</f>
        <v>0</v>
      </c>
      <c r="L127" s="155"/>
      <c r="M127" s="159" t="s">
        <v>110</v>
      </c>
    </row>
    <row r="128" spans="2:13" s="27" customFormat="1" ht="15" customHeight="1" thickTop="1" thickBot="1" x14ac:dyDescent="0.45">
      <c r="B128" s="145" t="s">
        <v>236</v>
      </c>
      <c r="C128" s="146"/>
      <c r="D128" s="146"/>
      <c r="E128" s="147"/>
      <c r="F128" s="146"/>
      <c r="G128" s="146"/>
      <c r="H128" s="146"/>
      <c r="I128" s="148"/>
      <c r="J128" s="148"/>
      <c r="K128" s="149">
        <f>SUBTOTAL(9,K123:K127)</f>
        <v>0</v>
      </c>
      <c r="L128" s="146"/>
      <c r="M128" s="150"/>
    </row>
    <row r="129" spans="2:13" ht="13.3" thickTop="1" x14ac:dyDescent="0.4">
      <c r="B129" s="105">
        <v>11</v>
      </c>
      <c r="C129" s="103" t="s">
        <v>238</v>
      </c>
      <c r="D129" s="42"/>
      <c r="E129" s="43"/>
      <c r="F129" s="42"/>
      <c r="G129" s="42"/>
      <c r="H129" s="42"/>
      <c r="I129" s="42"/>
      <c r="J129" s="108"/>
      <c r="K129" s="107"/>
      <c r="L129" s="59"/>
      <c r="M129" s="55"/>
    </row>
    <row r="130" spans="2:13" x14ac:dyDescent="0.4">
      <c r="B130" s="158">
        <v>11.1</v>
      </c>
      <c r="C130" s="104" t="s">
        <v>169</v>
      </c>
      <c r="D130" s="109" t="str">
        <f>D57</f>
        <v>4.4.7</v>
      </c>
      <c r="E130" s="110" t="s">
        <v>108</v>
      </c>
      <c r="F130" s="109" t="s">
        <v>172</v>
      </c>
      <c r="G130" s="109" t="s">
        <v>173</v>
      </c>
      <c r="H130" s="42" t="s">
        <v>109</v>
      </c>
      <c r="I130" s="42">
        <v>18</v>
      </c>
      <c r="J130" s="92">
        <v>0</v>
      </c>
      <c r="K130" s="87">
        <f t="shared" ref="K130:K134" si="25">I130*J130</f>
        <v>0</v>
      </c>
      <c r="L130" s="59"/>
      <c r="M130" s="55"/>
    </row>
    <row r="131" spans="2:13" x14ac:dyDescent="0.4">
      <c r="B131" s="158">
        <v>11.2</v>
      </c>
      <c r="C131" s="104" t="s">
        <v>174</v>
      </c>
      <c r="D131" s="109" t="str">
        <f t="shared" ref="D131:D132" si="26">D58</f>
        <v>4.4.7</v>
      </c>
      <c r="E131" s="110" t="s">
        <v>108</v>
      </c>
      <c r="F131" s="109" t="s">
        <v>172</v>
      </c>
      <c r="G131" s="109" t="s">
        <v>173</v>
      </c>
      <c r="H131" s="42" t="s">
        <v>109</v>
      </c>
      <c r="I131" s="42">
        <v>6</v>
      </c>
      <c r="J131" s="92">
        <v>0</v>
      </c>
      <c r="K131" s="87">
        <f t="shared" si="25"/>
        <v>0</v>
      </c>
      <c r="L131" s="59"/>
      <c r="M131" s="55"/>
    </row>
    <row r="132" spans="2:13" x14ac:dyDescent="0.4">
      <c r="B132" s="158">
        <v>11.3</v>
      </c>
      <c r="C132" s="104" t="s">
        <v>175</v>
      </c>
      <c r="D132" s="109" t="str">
        <f t="shared" si="26"/>
        <v>4.4.7</v>
      </c>
      <c r="E132" s="110" t="s">
        <v>108</v>
      </c>
      <c r="F132" s="109" t="s">
        <v>172</v>
      </c>
      <c r="G132" s="109" t="s">
        <v>173</v>
      </c>
      <c r="H132" s="42" t="s">
        <v>109</v>
      </c>
      <c r="I132" s="42">
        <v>9</v>
      </c>
      <c r="J132" s="92">
        <v>0</v>
      </c>
      <c r="K132" s="87">
        <f t="shared" si="25"/>
        <v>0</v>
      </c>
      <c r="L132" s="59"/>
      <c r="M132" s="55"/>
    </row>
    <row r="133" spans="2:13" x14ac:dyDescent="0.4">
      <c r="B133" s="158">
        <v>11.4</v>
      </c>
      <c r="C133" s="104" t="s">
        <v>176</v>
      </c>
      <c r="D133" s="109" t="str">
        <f>D60</f>
        <v>4.4.7</v>
      </c>
      <c r="E133" s="110" t="s">
        <v>108</v>
      </c>
      <c r="F133" s="109" t="s">
        <v>172</v>
      </c>
      <c r="G133" s="109" t="s">
        <v>173</v>
      </c>
      <c r="H133" s="42" t="s">
        <v>109</v>
      </c>
      <c r="I133" s="42">
        <v>0</v>
      </c>
      <c r="J133" s="92">
        <v>0</v>
      </c>
      <c r="K133" s="87">
        <f t="shared" si="25"/>
        <v>0</v>
      </c>
      <c r="L133" s="59"/>
      <c r="M133" s="55"/>
    </row>
    <row r="134" spans="2:13" ht="13.3" thickBot="1" x14ac:dyDescent="0.45">
      <c r="B134" s="163">
        <v>11.5</v>
      </c>
      <c r="C134" s="151" t="s">
        <v>177</v>
      </c>
      <c r="D134" s="109" t="str">
        <f>D61</f>
        <v>4.4.7.7.1</v>
      </c>
      <c r="E134" s="153" t="s">
        <v>108</v>
      </c>
      <c r="F134" s="152" t="s">
        <v>105</v>
      </c>
      <c r="G134" s="152" t="s">
        <v>106</v>
      </c>
      <c r="H134" s="154" t="s">
        <v>59</v>
      </c>
      <c r="I134" s="154">
        <v>1</v>
      </c>
      <c r="J134" s="92">
        <v>0</v>
      </c>
      <c r="K134" s="87">
        <f t="shared" si="25"/>
        <v>0</v>
      </c>
      <c r="L134" s="155"/>
      <c r="M134" s="159" t="s">
        <v>110</v>
      </c>
    </row>
    <row r="135" spans="2:13" s="27" customFormat="1" ht="15" customHeight="1" thickTop="1" thickBot="1" x14ac:dyDescent="0.45">
      <c r="B135" s="145" t="s">
        <v>237</v>
      </c>
      <c r="C135" s="146"/>
      <c r="D135" s="146"/>
      <c r="E135" s="147"/>
      <c r="F135" s="146"/>
      <c r="G135" s="146"/>
      <c r="H135" s="146"/>
      <c r="I135" s="148"/>
      <c r="J135" s="148"/>
      <c r="K135" s="149">
        <f>SUBTOTAL(9,K129:K134)</f>
        <v>0</v>
      </c>
      <c r="L135" s="146"/>
      <c r="M135" s="150"/>
    </row>
    <row r="136" spans="2:13" ht="13.3" thickTop="1" x14ac:dyDescent="0.4">
      <c r="B136" s="105">
        <v>12</v>
      </c>
      <c r="C136" s="103" t="s">
        <v>239</v>
      </c>
      <c r="D136" s="42"/>
      <c r="E136" s="43"/>
      <c r="F136" s="42"/>
      <c r="G136" s="42"/>
      <c r="H136" s="42"/>
      <c r="I136" s="42"/>
      <c r="J136" s="108"/>
      <c r="K136" s="107"/>
      <c r="L136" s="59"/>
      <c r="M136" s="55"/>
    </row>
    <row r="137" spans="2:13" x14ac:dyDescent="0.4">
      <c r="B137" s="158">
        <v>12.1</v>
      </c>
      <c r="C137" s="104" t="s">
        <v>215</v>
      </c>
      <c r="D137" s="109" t="str">
        <f>D64</f>
        <v>4.4.8.3</v>
      </c>
      <c r="E137" s="110" t="s">
        <v>108</v>
      </c>
      <c r="F137" s="109" t="s">
        <v>216</v>
      </c>
      <c r="G137" s="109" t="s">
        <v>217</v>
      </c>
      <c r="H137" s="42" t="s">
        <v>109</v>
      </c>
      <c r="I137" s="42">
        <v>15</v>
      </c>
      <c r="J137" s="92">
        <v>0</v>
      </c>
      <c r="K137" s="87">
        <f t="shared" ref="K137" si="27">I137*J137</f>
        <v>0</v>
      </c>
      <c r="L137" s="59"/>
      <c r="M137" s="55"/>
    </row>
    <row r="138" spans="2:13" x14ac:dyDescent="0.4">
      <c r="B138" s="158">
        <v>12.2</v>
      </c>
      <c r="C138" s="104" t="s">
        <v>218</v>
      </c>
      <c r="D138" s="109" t="str">
        <f>D65</f>
        <v>4.4.8</v>
      </c>
      <c r="E138" s="110" t="s">
        <v>108</v>
      </c>
      <c r="F138" s="109" t="s">
        <v>172</v>
      </c>
      <c r="G138" s="109" t="s">
        <v>173</v>
      </c>
      <c r="H138" s="42" t="s">
        <v>109</v>
      </c>
      <c r="I138" s="42">
        <v>45</v>
      </c>
      <c r="J138" s="92">
        <v>0</v>
      </c>
      <c r="K138" s="87">
        <f t="shared" ref="K138:K140" si="28">I138*J138</f>
        <v>0</v>
      </c>
      <c r="L138" s="59"/>
      <c r="M138" s="55"/>
    </row>
    <row r="139" spans="2:13" x14ac:dyDescent="0.4">
      <c r="B139" s="158">
        <v>12.3</v>
      </c>
      <c r="C139" s="104" t="s">
        <v>186</v>
      </c>
      <c r="D139" s="109" t="str">
        <f>D66</f>
        <v>4.4.8.5</v>
      </c>
      <c r="E139" s="110" t="s">
        <v>108</v>
      </c>
      <c r="F139" s="109" t="s">
        <v>105</v>
      </c>
      <c r="G139" s="109" t="s">
        <v>106</v>
      </c>
      <c r="H139" s="42" t="s">
        <v>59</v>
      </c>
      <c r="I139" s="42">
        <v>1</v>
      </c>
      <c r="J139" s="92">
        <v>0</v>
      </c>
      <c r="K139" s="87">
        <f t="shared" si="28"/>
        <v>0</v>
      </c>
      <c r="L139" s="59"/>
      <c r="M139" s="44" t="s">
        <v>110</v>
      </c>
    </row>
    <row r="140" spans="2:13" ht="13.3" thickBot="1" x14ac:dyDescent="0.45">
      <c r="B140" s="163">
        <v>12.4</v>
      </c>
      <c r="C140" s="151" t="s">
        <v>188</v>
      </c>
      <c r="D140" s="152" t="str">
        <f>D67</f>
        <v>4.4.8.6</v>
      </c>
      <c r="E140" s="153" t="s">
        <v>108</v>
      </c>
      <c r="F140" s="152" t="s">
        <v>105</v>
      </c>
      <c r="G140" s="152" t="s">
        <v>106</v>
      </c>
      <c r="H140" s="154" t="s">
        <v>59</v>
      </c>
      <c r="I140" s="154">
        <v>1</v>
      </c>
      <c r="J140" s="92">
        <v>0</v>
      </c>
      <c r="K140" s="87">
        <f t="shared" si="28"/>
        <v>0</v>
      </c>
      <c r="L140" s="155"/>
      <c r="M140" s="159" t="s">
        <v>110</v>
      </c>
    </row>
    <row r="141" spans="2:13" s="27" customFormat="1" ht="15" customHeight="1" thickTop="1" thickBot="1" x14ac:dyDescent="0.45">
      <c r="B141" s="82" t="s">
        <v>240</v>
      </c>
      <c r="C141" s="83"/>
      <c r="D141" s="83"/>
      <c r="E141" s="84"/>
      <c r="F141" s="83"/>
      <c r="G141" s="83"/>
      <c r="H141" s="83"/>
      <c r="I141" s="85"/>
      <c r="J141" s="85"/>
      <c r="K141" s="100">
        <f>SUBTOTAL(9,K136:K140)</f>
        <v>0</v>
      </c>
      <c r="L141" s="83"/>
      <c r="M141" s="86"/>
    </row>
    <row r="142" spans="2:13" ht="13.75" thickTop="1" thickBot="1" x14ac:dyDescent="0.45">
      <c r="B142" s="45" t="s">
        <v>76</v>
      </c>
      <c r="C142" s="60"/>
      <c r="D142" s="56"/>
      <c r="E142" s="57"/>
      <c r="F142" s="56"/>
      <c r="G142" s="56"/>
      <c r="H142" s="56"/>
      <c r="I142" s="58"/>
      <c r="J142" s="58"/>
      <c r="K142" s="91">
        <f>SUBTOTAL(9,K123:K141)</f>
        <v>0</v>
      </c>
      <c r="L142" s="56"/>
      <c r="M142" s="61"/>
    </row>
  </sheetData>
  <autoFilter ref="J1:J142"/>
  <dataValidations disablePrompts="1" count="2">
    <dataValidation type="list" allowBlank="1" showInputMessage="1" showErrorMessage="1" sqref="L14:L23 L25:L52 L54:L79 L87:L90 L92:L97 L99:L103 L105:L110 L112:L116 L124:L127 L129:L134 L136:L140 L6:L12">
      <formula1>"Investment, O&amp;M"</formula1>
    </dataValidation>
    <dataValidation type="list" allowBlank="1" showInputMessage="1" showErrorMessage="1" sqref="K4 K85 K122">
      <formula1>rngCurrencies</formula1>
    </dataValidation>
  </dataValidations>
  <pageMargins left="0.70866141732283472" right="0.70866141732283472" top="0.74803149606299213" bottom="0.74803149606299213" header="0.31496062992125984" footer="0.31496062992125984"/>
  <pageSetup paperSize="9" scale="47" fitToHeight="15" orientation="landscape" verticalDpi="1200" r:id="rId1"/>
  <headerFooter>
    <oddHeader>&amp;CNATO UNCLASSIFIED&amp;RCO-14252-NNMS</oddHeader>
    <oddFooter>&amp;CNATO UNCLASSIFIED&amp;RCO-14252-NNMS</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08"/>
  <sheetViews>
    <sheetView workbookViewId="0">
      <selection activeCell="A15" sqref="A15:XFD16"/>
    </sheetView>
  </sheetViews>
  <sheetFormatPr defaultRowHeight="14.6" x14ac:dyDescent="0.4"/>
  <cols>
    <col min="1" max="1" width="13.69140625" customWidth="1"/>
    <col min="2" max="2" width="10.53515625" bestFit="1" customWidth="1"/>
    <col min="3" max="3" width="13.3046875" customWidth="1"/>
    <col min="4" max="5" width="10.53515625" bestFit="1" customWidth="1"/>
    <col min="8" max="8" width="11.07421875" bestFit="1" customWidth="1"/>
  </cols>
  <sheetData>
    <row r="1" spans="1:5" x14ac:dyDescent="0.4">
      <c r="A1" s="113" t="s">
        <v>42</v>
      </c>
    </row>
    <row r="3" spans="1:5" x14ac:dyDescent="0.4">
      <c r="A3" s="1" t="s">
        <v>43</v>
      </c>
    </row>
    <row r="4" spans="1:5" x14ac:dyDescent="0.4">
      <c r="A4" s="1" t="s">
        <v>60</v>
      </c>
    </row>
    <row r="5" spans="1:5" x14ac:dyDescent="0.4">
      <c r="A5" s="1"/>
    </row>
    <row r="6" spans="1:5" ht="29.15" x14ac:dyDescent="0.4">
      <c r="A6" s="2" t="s">
        <v>97</v>
      </c>
      <c r="B6" s="2" t="s">
        <v>1</v>
      </c>
      <c r="C6" s="2" t="s">
        <v>44</v>
      </c>
      <c r="D6" s="2" t="s">
        <v>45</v>
      </c>
      <c r="E6" s="2" t="s">
        <v>47</v>
      </c>
    </row>
    <row r="7" spans="1:5" x14ac:dyDescent="0.4">
      <c r="B7" s="23"/>
      <c r="C7" s="23"/>
      <c r="D7" s="23"/>
      <c r="E7" s="23"/>
    </row>
    <row r="8" spans="1:5" x14ac:dyDescent="0.4">
      <c r="A8" t="s">
        <v>246</v>
      </c>
      <c r="B8" s="23" t="e">
        <f>INDEX(#REF!,MATCH($A8,#REF!,0))</f>
        <v>#REF!</v>
      </c>
      <c r="C8" s="23" t="e">
        <f>INDEX(#REF!,MATCH($A8,#REF!,0))</f>
        <v>#REF!</v>
      </c>
      <c r="D8" s="23" t="e">
        <f>INDEX(#REF!,MATCH($A8,#REF!,0))</f>
        <v>#REF!</v>
      </c>
      <c r="E8" s="23" t="e">
        <f>INDEX(#REF!,MATCH($A8,#REF!,0))</f>
        <v>#REF!</v>
      </c>
    </row>
    <row r="9" spans="1:5" x14ac:dyDescent="0.4">
      <c r="A9" t="s">
        <v>247</v>
      </c>
      <c r="B9" s="23" t="e">
        <f>INDEX(#REF!,MATCH($A9,#REF!,0))</f>
        <v>#REF!</v>
      </c>
      <c r="C9" s="23" t="e">
        <f>INDEX(#REF!,MATCH($A9,#REF!,0))</f>
        <v>#REF!</v>
      </c>
      <c r="D9" s="23" t="e">
        <f>INDEX(#REF!,MATCH($A9,#REF!,0))</f>
        <v>#REF!</v>
      </c>
      <c r="E9" s="23" t="e">
        <f>INDEX(#REF!,MATCH($A9,#REF!,0))</f>
        <v>#REF!</v>
      </c>
    </row>
    <row r="10" spans="1:5" x14ac:dyDescent="0.4">
      <c r="A10" t="s">
        <v>248</v>
      </c>
      <c r="B10" s="23" t="e">
        <f>INDEX(#REF!,MATCH($A10,#REF!,0))</f>
        <v>#REF!</v>
      </c>
      <c r="C10" s="23" t="e">
        <f>INDEX(#REF!,MATCH($A10,#REF!,0))</f>
        <v>#REF!</v>
      </c>
      <c r="D10" s="23" t="e">
        <f>INDEX(#REF!,MATCH($A10,#REF!,0))</f>
        <v>#REF!</v>
      </c>
      <c r="E10" s="23" t="e">
        <f>INDEX(#REF!,MATCH($A10,#REF!,0))</f>
        <v>#REF!</v>
      </c>
    </row>
    <row r="11" spans="1:5" x14ac:dyDescent="0.4">
      <c r="A11" t="s">
        <v>249</v>
      </c>
      <c r="B11" s="23" t="e">
        <f>INDEX(#REF!,MATCH($A11,#REF!,0))</f>
        <v>#REF!</v>
      </c>
      <c r="C11" s="23" t="e">
        <f>INDEX(#REF!,MATCH($A11,#REF!,0))</f>
        <v>#REF!</v>
      </c>
      <c r="D11" s="23" t="e">
        <f>INDEX(#REF!,MATCH($A11,#REF!,0))</f>
        <v>#REF!</v>
      </c>
      <c r="E11" s="23" t="e">
        <f>INDEX(#REF!,MATCH($A11,#REF!,0))</f>
        <v>#REF!</v>
      </c>
    </row>
    <row r="12" spans="1:5" x14ac:dyDescent="0.4">
      <c r="A12" t="s">
        <v>250</v>
      </c>
      <c r="B12" s="23" t="e">
        <f>INDEX(#REF!,MATCH($A12,#REF!,0))</f>
        <v>#REF!</v>
      </c>
      <c r="C12" s="23" t="e">
        <f>INDEX(#REF!,MATCH($A12,#REF!,0))</f>
        <v>#REF!</v>
      </c>
      <c r="D12" s="23" t="e">
        <f>INDEX(#REF!,MATCH($A12,#REF!,0))</f>
        <v>#REF!</v>
      </c>
      <c r="E12" s="23" t="e">
        <f>INDEX(#REF!,MATCH($A12,#REF!,0))</f>
        <v>#REF!</v>
      </c>
    </row>
    <row r="13" spans="1:5" x14ac:dyDescent="0.4">
      <c r="A13" t="s">
        <v>251</v>
      </c>
      <c r="B13" s="23" t="e">
        <f>INDEX(#REF!,MATCH($A13,#REF!,0))</f>
        <v>#REF!</v>
      </c>
      <c r="C13" s="23" t="e">
        <f>INDEX(#REF!,MATCH($A13,#REF!,0))</f>
        <v>#REF!</v>
      </c>
      <c r="D13" s="23" t="e">
        <f>INDEX(#REF!,MATCH($A13,#REF!,0))</f>
        <v>#REF!</v>
      </c>
      <c r="E13" s="23" t="e">
        <f>INDEX(#REF!,MATCH($A13,#REF!,0))</f>
        <v>#REF!</v>
      </c>
    </row>
    <row r="14" spans="1:5" x14ac:dyDescent="0.4">
      <c r="A14" t="s">
        <v>252</v>
      </c>
      <c r="B14" s="23" t="e">
        <f>INDEX(#REF!,MATCH($A14,#REF!,0))</f>
        <v>#REF!</v>
      </c>
      <c r="C14" s="23" t="e">
        <f>INDEX(#REF!,MATCH($A14,#REF!,0))</f>
        <v>#REF!</v>
      </c>
      <c r="D14" s="23" t="e">
        <f>INDEX(#REF!,MATCH($A14,#REF!,0))</f>
        <v>#REF!</v>
      </c>
      <c r="E14" s="23" t="e">
        <f>INDEX(#REF!,MATCH($A14,#REF!,0))</f>
        <v>#REF!</v>
      </c>
    </row>
    <row r="15" spans="1:5" x14ac:dyDescent="0.4">
      <c r="A15" t="s">
        <v>253</v>
      </c>
      <c r="B15" s="23" t="e">
        <f>INDEX(#REF!,MATCH($A15,#REF!,0))</f>
        <v>#REF!</v>
      </c>
      <c r="C15" s="23" t="e">
        <f>INDEX(#REF!,MATCH($A15,#REF!,0))</f>
        <v>#REF!</v>
      </c>
      <c r="D15" s="23" t="e">
        <f>INDEX(#REF!,MATCH($A15,#REF!,0))</f>
        <v>#REF!</v>
      </c>
      <c r="E15" s="23" t="e">
        <f>INDEX(#REF!,MATCH($A15,#REF!,0))</f>
        <v>#REF!</v>
      </c>
    </row>
    <row r="16" spans="1:5" x14ac:dyDescent="0.4">
      <c r="A16" t="s">
        <v>254</v>
      </c>
      <c r="B16" s="23" t="e">
        <f>INDEX(#REF!,MATCH($A16,#REF!,0))</f>
        <v>#REF!</v>
      </c>
      <c r="C16" s="23" t="e">
        <f>INDEX(#REF!,MATCH($A16,#REF!,0))</f>
        <v>#REF!</v>
      </c>
      <c r="D16" s="23" t="e">
        <f>INDEX(#REF!,MATCH($A16,#REF!,0))</f>
        <v>#REF!</v>
      </c>
      <c r="E16" s="23" t="e">
        <f>INDEX(#REF!,MATCH($A16,#REF!,0))</f>
        <v>#REF!</v>
      </c>
    </row>
    <row r="17" spans="1:5" x14ac:dyDescent="0.4">
      <c r="A17" t="s">
        <v>255</v>
      </c>
      <c r="B17" s="23" t="e">
        <f>INDEX(#REF!,MATCH($A17,#REF!,0))</f>
        <v>#REF!</v>
      </c>
      <c r="C17" s="23" t="e">
        <f>INDEX(#REF!,MATCH($A17,#REF!,0))</f>
        <v>#REF!</v>
      </c>
      <c r="D17" s="23" t="e">
        <f>INDEX(#REF!,MATCH($A17,#REF!,0))</f>
        <v>#REF!</v>
      </c>
      <c r="E17" s="23" t="e">
        <f>INDEX(#REF!,MATCH($A17,#REF!,0))</f>
        <v>#REF!</v>
      </c>
    </row>
    <row r="18" spans="1:5" x14ac:dyDescent="0.4">
      <c r="A18" t="s">
        <v>256</v>
      </c>
      <c r="B18" s="23" t="e">
        <f>INDEX(#REF!,MATCH($A18,#REF!,0))</f>
        <v>#REF!</v>
      </c>
      <c r="C18" s="23" t="e">
        <f>INDEX(#REF!,MATCH($A18,#REF!,0))</f>
        <v>#REF!</v>
      </c>
      <c r="D18" s="23" t="e">
        <f>INDEX(#REF!,MATCH($A18,#REF!,0))</f>
        <v>#REF!</v>
      </c>
      <c r="E18" s="23" t="e">
        <f>INDEX(#REF!,MATCH($A18,#REF!,0))</f>
        <v>#REF!</v>
      </c>
    </row>
    <row r="19" spans="1:5" x14ac:dyDescent="0.4">
      <c r="A19" t="s">
        <v>257</v>
      </c>
      <c r="B19" s="23" t="e">
        <f>INDEX(#REF!,MATCH($A19,#REF!,0))</f>
        <v>#REF!</v>
      </c>
      <c r="C19" s="23" t="e">
        <f>INDEX(#REF!,MATCH($A19,#REF!,0))</f>
        <v>#REF!</v>
      </c>
      <c r="D19" s="23" t="e">
        <f>INDEX(#REF!,MATCH($A19,#REF!,0))</f>
        <v>#REF!</v>
      </c>
      <c r="E19" s="23" t="e">
        <f>INDEX(#REF!,MATCH($A19,#REF!,0))</f>
        <v>#REF!</v>
      </c>
    </row>
    <row r="20" spans="1:5" x14ac:dyDescent="0.4">
      <c r="A20" t="s">
        <v>258</v>
      </c>
      <c r="B20" s="23" t="e">
        <f>INDEX(#REF!,MATCH($A20,#REF!,0))</f>
        <v>#REF!</v>
      </c>
      <c r="C20" s="23" t="e">
        <f>INDEX(#REF!,MATCH($A20,#REF!,0))</f>
        <v>#REF!</v>
      </c>
      <c r="D20" s="23" t="e">
        <f>INDEX(#REF!,MATCH($A20,#REF!,0))</f>
        <v>#REF!</v>
      </c>
      <c r="E20" s="23" t="e">
        <f>INDEX(#REF!,MATCH($A20,#REF!,0))</f>
        <v>#REF!</v>
      </c>
    </row>
    <row r="21" spans="1:5" x14ac:dyDescent="0.4">
      <c r="A21" t="s">
        <v>259</v>
      </c>
      <c r="B21" s="23" t="e">
        <f>INDEX(#REF!,MATCH($A21,#REF!,0))</f>
        <v>#REF!</v>
      </c>
      <c r="C21" s="23" t="e">
        <f>INDEX(#REF!,MATCH($A21,#REF!,0))</f>
        <v>#REF!</v>
      </c>
      <c r="D21" s="23" t="e">
        <f>INDEX(#REF!,MATCH($A21,#REF!,0))</f>
        <v>#REF!</v>
      </c>
      <c r="E21" s="23" t="e">
        <f>INDEX(#REF!,MATCH($A21,#REF!,0))</f>
        <v>#REF!</v>
      </c>
    </row>
    <row r="22" spans="1:5" x14ac:dyDescent="0.4">
      <c r="A22" t="s">
        <v>260</v>
      </c>
      <c r="B22" s="23" t="e">
        <f>INDEX(#REF!,MATCH($A22,#REF!,0))</f>
        <v>#REF!</v>
      </c>
      <c r="C22" s="23" t="e">
        <f>INDEX(#REF!,MATCH($A22,#REF!,0))</f>
        <v>#REF!</v>
      </c>
      <c r="D22" s="23" t="e">
        <f>INDEX(#REF!,MATCH($A22,#REF!,0))</f>
        <v>#REF!</v>
      </c>
      <c r="E22" s="23" t="e">
        <f>INDEX(#REF!,MATCH($A22,#REF!,0))</f>
        <v>#REF!</v>
      </c>
    </row>
    <row r="23" spans="1:5" x14ac:dyDescent="0.4">
      <c r="A23" t="s">
        <v>261</v>
      </c>
      <c r="B23" s="23" t="e">
        <f>INDEX(#REF!,MATCH($A23,#REF!,0))</f>
        <v>#REF!</v>
      </c>
      <c r="C23" s="23" t="e">
        <f>INDEX(#REF!,MATCH($A23,#REF!,0))</f>
        <v>#REF!</v>
      </c>
      <c r="D23" s="23" t="e">
        <f>INDEX(#REF!,MATCH($A23,#REF!,0))</f>
        <v>#REF!</v>
      </c>
      <c r="E23" s="23" t="e">
        <f>INDEX(#REF!,MATCH($A23,#REF!,0))</f>
        <v>#REF!</v>
      </c>
    </row>
    <row r="24" spans="1:5" x14ac:dyDescent="0.4">
      <c r="A24" t="s">
        <v>262</v>
      </c>
      <c r="B24" s="23" t="e">
        <f>INDEX(#REF!,MATCH($A24,#REF!,0))</f>
        <v>#REF!</v>
      </c>
      <c r="C24" s="23" t="e">
        <f>INDEX(#REF!,MATCH($A24,#REF!,0))</f>
        <v>#REF!</v>
      </c>
      <c r="D24" s="23" t="e">
        <f>INDEX(#REF!,MATCH($A24,#REF!,0))</f>
        <v>#REF!</v>
      </c>
      <c r="E24" s="23" t="e">
        <f>INDEX(#REF!,MATCH($A24,#REF!,0))</f>
        <v>#REF!</v>
      </c>
    </row>
    <row r="25" spans="1:5" x14ac:dyDescent="0.4">
      <c r="A25" t="s">
        <v>263</v>
      </c>
      <c r="B25" s="23" t="e">
        <f>INDEX(#REF!,MATCH($A25,#REF!,0))</f>
        <v>#REF!</v>
      </c>
      <c r="C25" s="23" t="e">
        <f>INDEX(#REF!,MATCH($A25,#REF!,0))</f>
        <v>#REF!</v>
      </c>
      <c r="D25" s="23" t="e">
        <f>INDEX(#REF!,MATCH($A25,#REF!,0))</f>
        <v>#REF!</v>
      </c>
      <c r="E25" s="23" t="e">
        <f>INDEX(#REF!,MATCH($A25,#REF!,0))</f>
        <v>#REF!</v>
      </c>
    </row>
    <row r="26" spans="1:5" x14ac:dyDescent="0.4">
      <c r="A26" t="s">
        <v>264</v>
      </c>
      <c r="B26" s="23" t="e">
        <f>INDEX(#REF!,MATCH($A26,#REF!,0))</f>
        <v>#REF!</v>
      </c>
      <c r="C26" s="23" t="e">
        <f>INDEX(#REF!,MATCH($A26,#REF!,0))</f>
        <v>#REF!</v>
      </c>
      <c r="D26" s="23" t="e">
        <f>INDEX(#REF!,MATCH($A26,#REF!,0))</f>
        <v>#REF!</v>
      </c>
      <c r="E26" s="23" t="e">
        <f>INDEX(#REF!,MATCH($A26,#REF!,0))</f>
        <v>#REF!</v>
      </c>
    </row>
    <row r="27" spans="1:5" x14ac:dyDescent="0.4">
      <c r="A27" t="s">
        <v>265</v>
      </c>
      <c r="B27" s="23" t="e">
        <f>INDEX(#REF!,MATCH($A27,#REF!,0))</f>
        <v>#REF!</v>
      </c>
      <c r="C27" s="23" t="e">
        <f>INDEX(#REF!,MATCH($A27,#REF!,0))</f>
        <v>#REF!</v>
      </c>
      <c r="D27" s="23" t="e">
        <f>INDEX(#REF!,MATCH($A27,#REF!,0))</f>
        <v>#REF!</v>
      </c>
      <c r="E27" s="23" t="e">
        <f>INDEX(#REF!,MATCH($A27,#REF!,0))</f>
        <v>#REF!</v>
      </c>
    </row>
    <row r="28" spans="1:5" x14ac:dyDescent="0.4">
      <c r="A28" t="s">
        <v>266</v>
      </c>
      <c r="B28" s="23" t="e">
        <f>INDEX(#REF!,MATCH($A28,#REF!,0))</f>
        <v>#REF!</v>
      </c>
      <c r="C28" s="23" t="e">
        <f>INDEX(#REF!,MATCH($A28,#REF!,0))</f>
        <v>#REF!</v>
      </c>
      <c r="D28" s="23" t="e">
        <f>INDEX(#REF!,MATCH($A28,#REF!,0))</f>
        <v>#REF!</v>
      </c>
      <c r="E28" s="23" t="e">
        <f>INDEX(#REF!,MATCH($A28,#REF!,0))</f>
        <v>#REF!</v>
      </c>
    </row>
    <row r="29" spans="1:5" x14ac:dyDescent="0.4">
      <c r="A29" t="s">
        <v>267</v>
      </c>
      <c r="B29" s="23" t="e">
        <f>INDEX(#REF!,MATCH($A29,#REF!,0))</f>
        <v>#REF!</v>
      </c>
      <c r="C29" s="23" t="e">
        <f>INDEX(#REF!,MATCH($A29,#REF!,0))</f>
        <v>#REF!</v>
      </c>
      <c r="D29" s="23" t="e">
        <f>INDEX(#REF!,MATCH($A29,#REF!,0))</f>
        <v>#REF!</v>
      </c>
      <c r="E29" s="23" t="e">
        <f>INDEX(#REF!,MATCH($A29,#REF!,0))</f>
        <v>#REF!</v>
      </c>
    </row>
    <row r="30" spans="1:5" x14ac:dyDescent="0.4">
      <c r="A30" t="s">
        <v>268</v>
      </c>
      <c r="B30" s="23" t="e">
        <f>INDEX(#REF!,MATCH($A30,#REF!,0))</f>
        <v>#REF!</v>
      </c>
      <c r="C30" s="23" t="e">
        <f>INDEX(#REF!,MATCH($A30,#REF!,0))</f>
        <v>#REF!</v>
      </c>
      <c r="D30" s="23" t="e">
        <f>INDEX(#REF!,MATCH($A30,#REF!,0))</f>
        <v>#REF!</v>
      </c>
      <c r="E30" s="23" t="e">
        <f>INDEX(#REF!,MATCH($A30,#REF!,0))</f>
        <v>#REF!</v>
      </c>
    </row>
    <row r="31" spans="1:5" x14ac:dyDescent="0.4">
      <c r="A31" t="s">
        <v>269</v>
      </c>
      <c r="B31" s="23" t="e">
        <f>INDEX(#REF!,MATCH($A31,#REF!,0))</f>
        <v>#REF!</v>
      </c>
      <c r="C31" s="23" t="e">
        <f>INDEX(#REF!,MATCH($A31,#REF!,0))</f>
        <v>#REF!</v>
      </c>
      <c r="D31" s="23" t="e">
        <f>INDEX(#REF!,MATCH($A31,#REF!,0))</f>
        <v>#REF!</v>
      </c>
      <c r="E31" s="23" t="e">
        <f>INDEX(#REF!,MATCH($A31,#REF!,0))</f>
        <v>#REF!</v>
      </c>
    </row>
    <row r="32" spans="1:5" x14ac:dyDescent="0.4">
      <c r="A32" t="s">
        <v>270</v>
      </c>
      <c r="B32" s="23" t="e">
        <f>INDEX(#REF!,MATCH($A32,#REF!,0))</f>
        <v>#REF!</v>
      </c>
      <c r="C32" s="23" t="e">
        <f>INDEX(#REF!,MATCH($A32,#REF!,0))</f>
        <v>#REF!</v>
      </c>
      <c r="D32" s="23" t="e">
        <f>INDEX(#REF!,MATCH($A32,#REF!,0))</f>
        <v>#REF!</v>
      </c>
      <c r="E32" s="23" t="e">
        <f>INDEX(#REF!,MATCH($A32,#REF!,0))</f>
        <v>#REF!</v>
      </c>
    </row>
    <row r="33" spans="1:5" x14ac:dyDescent="0.4">
      <c r="A33" t="s">
        <v>271</v>
      </c>
      <c r="B33" s="23" t="e">
        <f>INDEX(#REF!,MATCH($A33,#REF!,0))</f>
        <v>#REF!</v>
      </c>
      <c r="C33" s="23" t="e">
        <f>INDEX(#REF!,MATCH($A33,#REF!,0))</f>
        <v>#REF!</v>
      </c>
      <c r="D33" s="23" t="e">
        <f>INDEX(#REF!,MATCH($A33,#REF!,0))</f>
        <v>#REF!</v>
      </c>
      <c r="E33" s="23" t="e">
        <f>INDEX(#REF!,MATCH($A33,#REF!,0))</f>
        <v>#REF!</v>
      </c>
    </row>
    <row r="34" spans="1:5" x14ac:dyDescent="0.4">
      <c r="A34" t="s">
        <v>272</v>
      </c>
      <c r="B34" s="23" t="e">
        <f>INDEX(#REF!,MATCH($A34,#REF!,0))</f>
        <v>#REF!</v>
      </c>
      <c r="C34" s="23" t="e">
        <f>INDEX(#REF!,MATCH($A34,#REF!,0))</f>
        <v>#REF!</v>
      </c>
      <c r="D34" s="23" t="e">
        <f>INDEX(#REF!,MATCH($A34,#REF!,0))</f>
        <v>#REF!</v>
      </c>
      <c r="E34" s="23" t="e">
        <f>INDEX(#REF!,MATCH($A34,#REF!,0))</f>
        <v>#REF!</v>
      </c>
    </row>
    <row r="35" spans="1:5" x14ac:dyDescent="0.4">
      <c r="A35" t="s">
        <v>273</v>
      </c>
      <c r="B35" s="23" t="e">
        <f>INDEX(#REF!,MATCH($A35,#REF!,0))</f>
        <v>#REF!</v>
      </c>
      <c r="C35" s="23" t="e">
        <f>INDEX(#REF!,MATCH($A35,#REF!,0))</f>
        <v>#REF!</v>
      </c>
      <c r="D35" s="23" t="e">
        <f>INDEX(#REF!,MATCH($A35,#REF!,0))</f>
        <v>#REF!</v>
      </c>
      <c r="E35" s="23" t="e">
        <f>INDEX(#REF!,MATCH($A35,#REF!,0))</f>
        <v>#REF!</v>
      </c>
    </row>
    <row r="36" spans="1:5" x14ac:dyDescent="0.4">
      <c r="A36" t="s">
        <v>274</v>
      </c>
      <c r="B36" s="23" t="e">
        <f>INDEX(#REF!,MATCH($A36,#REF!,0))</f>
        <v>#REF!</v>
      </c>
      <c r="C36" s="23" t="e">
        <f>INDEX(#REF!,MATCH($A36,#REF!,0))</f>
        <v>#REF!</v>
      </c>
      <c r="D36" s="23" t="e">
        <f>INDEX(#REF!,MATCH($A36,#REF!,0))</f>
        <v>#REF!</v>
      </c>
      <c r="E36" s="23" t="e">
        <f>INDEX(#REF!,MATCH($A36,#REF!,0))</f>
        <v>#REF!</v>
      </c>
    </row>
    <row r="37" spans="1:5" x14ac:dyDescent="0.4">
      <c r="A37" t="s">
        <v>275</v>
      </c>
      <c r="B37" s="23" t="e">
        <f>INDEX(#REF!,MATCH($A37,#REF!,0))</f>
        <v>#REF!</v>
      </c>
      <c r="C37" s="23" t="e">
        <f>INDEX(#REF!,MATCH($A37,#REF!,0))</f>
        <v>#REF!</v>
      </c>
      <c r="D37" s="23" t="e">
        <f>INDEX(#REF!,MATCH($A37,#REF!,0))</f>
        <v>#REF!</v>
      </c>
      <c r="E37" s="23" t="e">
        <f>INDEX(#REF!,MATCH($A37,#REF!,0))</f>
        <v>#REF!</v>
      </c>
    </row>
    <row r="38" spans="1:5" x14ac:dyDescent="0.4">
      <c r="A38" t="s">
        <v>276</v>
      </c>
      <c r="B38" s="23" t="e">
        <f>INDEX(#REF!,MATCH($A38,#REF!,0))</f>
        <v>#REF!</v>
      </c>
      <c r="C38" s="23" t="e">
        <f>INDEX(#REF!,MATCH($A38,#REF!,0))</f>
        <v>#REF!</v>
      </c>
      <c r="D38" s="23" t="e">
        <f>INDEX(#REF!,MATCH($A38,#REF!,0))</f>
        <v>#REF!</v>
      </c>
      <c r="E38" s="23" t="e">
        <f>INDEX(#REF!,MATCH($A38,#REF!,0))</f>
        <v>#REF!</v>
      </c>
    </row>
    <row r="39" spans="1:5" x14ac:dyDescent="0.4">
      <c r="A39" t="s">
        <v>277</v>
      </c>
      <c r="B39" s="23" t="e">
        <f>INDEX(#REF!,MATCH($A39,#REF!,0))</f>
        <v>#REF!</v>
      </c>
      <c r="C39" s="23" t="e">
        <f>INDEX(#REF!,MATCH($A39,#REF!,0))</f>
        <v>#REF!</v>
      </c>
      <c r="D39" s="23" t="e">
        <f>INDEX(#REF!,MATCH($A39,#REF!,0))</f>
        <v>#REF!</v>
      </c>
      <c r="E39" s="23" t="e">
        <f>INDEX(#REF!,MATCH($A39,#REF!,0))</f>
        <v>#REF!</v>
      </c>
    </row>
    <row r="40" spans="1:5" x14ac:dyDescent="0.4">
      <c r="A40" t="s">
        <v>278</v>
      </c>
      <c r="B40" s="23" t="e">
        <f>INDEX(#REF!,MATCH($A40,#REF!,0))</f>
        <v>#REF!</v>
      </c>
      <c r="C40" s="23" t="e">
        <f>INDEX(#REF!,MATCH($A40,#REF!,0))</f>
        <v>#REF!</v>
      </c>
      <c r="D40" s="23" t="e">
        <f>INDEX(#REF!,MATCH($A40,#REF!,0))</f>
        <v>#REF!</v>
      </c>
      <c r="E40" s="23" t="e">
        <f>INDEX(#REF!,MATCH($A40,#REF!,0))</f>
        <v>#REF!</v>
      </c>
    </row>
    <row r="41" spans="1:5" x14ac:dyDescent="0.4">
      <c r="A41" t="s">
        <v>279</v>
      </c>
      <c r="B41" s="23" t="e">
        <f>INDEX(#REF!,MATCH($A41,#REF!,0))</f>
        <v>#REF!</v>
      </c>
      <c r="C41" s="23" t="e">
        <f>INDEX(#REF!,MATCH($A41,#REF!,0))</f>
        <v>#REF!</v>
      </c>
      <c r="D41" s="23" t="e">
        <f>INDEX(#REF!,MATCH($A41,#REF!,0))</f>
        <v>#REF!</v>
      </c>
      <c r="E41" s="23" t="e">
        <f>INDEX(#REF!,MATCH($A41,#REF!,0))</f>
        <v>#REF!</v>
      </c>
    </row>
    <row r="42" spans="1:5" x14ac:dyDescent="0.4">
      <c r="A42" t="s">
        <v>280</v>
      </c>
      <c r="B42" s="23" t="e">
        <f>INDEX(#REF!,MATCH($A42,#REF!,0))</f>
        <v>#REF!</v>
      </c>
      <c r="C42" s="23" t="e">
        <f>INDEX(#REF!,MATCH($A42,#REF!,0))</f>
        <v>#REF!</v>
      </c>
      <c r="D42" s="23" t="e">
        <f>INDEX(#REF!,MATCH($A42,#REF!,0))</f>
        <v>#REF!</v>
      </c>
      <c r="E42" s="23" t="e">
        <f>INDEX(#REF!,MATCH($A42,#REF!,0))</f>
        <v>#REF!</v>
      </c>
    </row>
    <row r="43" spans="1:5" x14ac:dyDescent="0.4">
      <c r="A43" t="s">
        <v>281</v>
      </c>
      <c r="B43" s="23" t="e">
        <f>INDEX(#REF!,MATCH($A43,#REF!,0))</f>
        <v>#REF!</v>
      </c>
      <c r="C43" s="23" t="e">
        <f>INDEX(#REF!,MATCH($A43,#REF!,0))</f>
        <v>#REF!</v>
      </c>
      <c r="D43" s="23" t="e">
        <f>INDEX(#REF!,MATCH($A43,#REF!,0))</f>
        <v>#REF!</v>
      </c>
      <c r="E43" s="23" t="e">
        <f>INDEX(#REF!,MATCH($A43,#REF!,0))</f>
        <v>#REF!</v>
      </c>
    </row>
    <row r="44" spans="1:5" x14ac:dyDescent="0.4">
      <c r="A44" t="s">
        <v>282</v>
      </c>
      <c r="B44" s="23" t="e">
        <f>INDEX(#REF!,MATCH($A44,#REF!,0))</f>
        <v>#REF!</v>
      </c>
      <c r="C44" s="23" t="e">
        <f>INDEX(#REF!,MATCH($A44,#REF!,0))</f>
        <v>#REF!</v>
      </c>
      <c r="D44" s="23" t="e">
        <f>INDEX(#REF!,MATCH($A44,#REF!,0))</f>
        <v>#REF!</v>
      </c>
      <c r="E44" s="23" t="e">
        <f>INDEX(#REF!,MATCH($A44,#REF!,0))</f>
        <v>#REF!</v>
      </c>
    </row>
    <row r="45" spans="1:5" x14ac:dyDescent="0.4">
      <c r="A45" t="s">
        <v>283</v>
      </c>
      <c r="B45" s="23" t="e">
        <f>INDEX(#REF!,MATCH($A45,#REF!,0))</f>
        <v>#REF!</v>
      </c>
      <c r="C45" s="23" t="e">
        <f>INDEX(#REF!,MATCH($A45,#REF!,0))</f>
        <v>#REF!</v>
      </c>
      <c r="D45" s="23" t="e">
        <f>INDEX(#REF!,MATCH($A45,#REF!,0))</f>
        <v>#REF!</v>
      </c>
      <c r="E45" s="23" t="e">
        <f>INDEX(#REF!,MATCH($A45,#REF!,0))</f>
        <v>#REF!</v>
      </c>
    </row>
    <row r="46" spans="1:5" x14ac:dyDescent="0.4">
      <c r="A46" t="s">
        <v>284</v>
      </c>
      <c r="B46" s="23" t="e">
        <f>INDEX(#REF!,MATCH($A46,#REF!,0))</f>
        <v>#REF!</v>
      </c>
      <c r="C46" s="23" t="e">
        <f>INDEX(#REF!,MATCH($A46,#REF!,0))</f>
        <v>#REF!</v>
      </c>
      <c r="D46" s="23" t="e">
        <f>INDEX(#REF!,MATCH($A46,#REF!,0))</f>
        <v>#REF!</v>
      </c>
      <c r="E46" s="23" t="e">
        <f>INDEX(#REF!,MATCH($A46,#REF!,0))</f>
        <v>#REF!</v>
      </c>
    </row>
    <row r="47" spans="1:5" x14ac:dyDescent="0.4">
      <c r="A47" t="s">
        <v>285</v>
      </c>
      <c r="B47" s="23" t="e">
        <f>INDEX(#REF!,MATCH($A47,#REF!,0))</f>
        <v>#REF!</v>
      </c>
      <c r="C47" s="23" t="e">
        <f>INDEX(#REF!,MATCH($A47,#REF!,0))</f>
        <v>#REF!</v>
      </c>
      <c r="D47" s="23" t="e">
        <f>INDEX(#REF!,MATCH($A47,#REF!,0))</f>
        <v>#REF!</v>
      </c>
      <c r="E47" s="23" t="e">
        <f>INDEX(#REF!,MATCH($A47,#REF!,0))</f>
        <v>#REF!</v>
      </c>
    </row>
    <row r="48" spans="1:5" x14ac:dyDescent="0.4">
      <c r="A48" t="s">
        <v>286</v>
      </c>
      <c r="B48" s="23" t="e">
        <f>INDEX(#REF!,MATCH($A48,#REF!,0))</f>
        <v>#REF!</v>
      </c>
      <c r="C48" s="23" t="e">
        <f>INDEX(#REF!,MATCH($A48,#REF!,0))</f>
        <v>#REF!</v>
      </c>
      <c r="D48" s="23" t="e">
        <f>INDEX(#REF!,MATCH($A48,#REF!,0))</f>
        <v>#REF!</v>
      </c>
      <c r="E48" s="23" t="e">
        <f>INDEX(#REF!,MATCH($A48,#REF!,0))</f>
        <v>#REF!</v>
      </c>
    </row>
    <row r="49" spans="1:5" x14ac:dyDescent="0.4">
      <c r="A49" t="s">
        <v>287</v>
      </c>
      <c r="B49" s="23" t="e">
        <f>INDEX(#REF!,MATCH($A49,#REF!,0))</f>
        <v>#REF!</v>
      </c>
      <c r="C49" s="23" t="e">
        <f>INDEX(#REF!,MATCH($A49,#REF!,0))</f>
        <v>#REF!</v>
      </c>
      <c r="D49" s="23" t="e">
        <f>INDEX(#REF!,MATCH($A49,#REF!,0))</f>
        <v>#REF!</v>
      </c>
      <c r="E49" s="23" t="e">
        <f>INDEX(#REF!,MATCH($A49,#REF!,0))</f>
        <v>#REF!</v>
      </c>
    </row>
    <row r="50" spans="1:5" x14ac:dyDescent="0.4">
      <c r="A50" t="s">
        <v>288</v>
      </c>
      <c r="B50" s="23" t="e">
        <f>INDEX(#REF!,MATCH($A50,#REF!,0))</f>
        <v>#REF!</v>
      </c>
      <c r="C50" s="23" t="e">
        <f>INDEX(#REF!,MATCH($A50,#REF!,0))</f>
        <v>#REF!</v>
      </c>
      <c r="D50" s="23" t="e">
        <f>INDEX(#REF!,MATCH($A50,#REF!,0))</f>
        <v>#REF!</v>
      </c>
      <c r="E50" s="23" t="e">
        <f>INDEX(#REF!,MATCH($A50,#REF!,0))</f>
        <v>#REF!</v>
      </c>
    </row>
    <row r="51" spans="1:5" x14ac:dyDescent="0.4">
      <c r="A51" t="s">
        <v>82</v>
      </c>
      <c r="B51" s="23" t="e">
        <f>INDEX(#REF!,MATCH($A51,#REF!,0))</f>
        <v>#REF!</v>
      </c>
      <c r="C51" s="23" t="e">
        <f>INDEX(#REF!,MATCH($A51,#REF!,0))</f>
        <v>#REF!</v>
      </c>
      <c r="D51" s="23" t="e">
        <f>INDEX(#REF!,MATCH($A51,#REF!,0))</f>
        <v>#REF!</v>
      </c>
      <c r="E51" s="23" t="e">
        <f>INDEX(#REF!,MATCH($A51,#REF!,0))</f>
        <v>#REF!</v>
      </c>
    </row>
    <row r="52" spans="1:5" x14ac:dyDescent="0.4">
      <c r="A52" t="s">
        <v>83</v>
      </c>
      <c r="B52" s="23" t="e">
        <f>INDEX(#REF!,MATCH($A52,#REF!,0))</f>
        <v>#REF!</v>
      </c>
      <c r="C52" s="23" t="e">
        <f>INDEX(#REF!,MATCH($A52,#REF!,0))</f>
        <v>#REF!</v>
      </c>
      <c r="D52" s="23" t="e">
        <f>INDEX(#REF!,MATCH($A52,#REF!,0))</f>
        <v>#REF!</v>
      </c>
      <c r="E52" s="23" t="e">
        <f>INDEX(#REF!,MATCH($A52,#REF!,0))</f>
        <v>#REF!</v>
      </c>
    </row>
    <row r="53" spans="1:5" x14ac:dyDescent="0.4">
      <c r="A53" t="s">
        <v>84</v>
      </c>
      <c r="B53" s="23" t="e">
        <f>INDEX(#REF!,MATCH($A53,#REF!,0))</f>
        <v>#REF!</v>
      </c>
      <c r="C53" s="23" t="e">
        <f>INDEX(#REF!,MATCH($A53,#REF!,0))</f>
        <v>#REF!</v>
      </c>
      <c r="D53" s="23" t="e">
        <f>INDEX(#REF!,MATCH($A53,#REF!,0))</f>
        <v>#REF!</v>
      </c>
      <c r="E53" s="23" t="e">
        <f>INDEX(#REF!,MATCH($A53,#REF!,0))</f>
        <v>#REF!</v>
      </c>
    </row>
    <row r="54" spans="1:5" x14ac:dyDescent="0.4">
      <c r="A54" t="s">
        <v>289</v>
      </c>
      <c r="B54" s="23" t="e">
        <f>INDEX(#REF!,MATCH($A54,#REF!,0))</f>
        <v>#REF!</v>
      </c>
      <c r="C54" s="23" t="e">
        <f>INDEX(#REF!,MATCH($A54,#REF!,0))</f>
        <v>#REF!</v>
      </c>
      <c r="D54" s="23" t="e">
        <f>INDEX(#REF!,MATCH($A54,#REF!,0))</f>
        <v>#REF!</v>
      </c>
      <c r="E54" s="23" t="e">
        <f>INDEX(#REF!,MATCH($A54,#REF!,0))</f>
        <v>#REF!</v>
      </c>
    </row>
    <row r="55" spans="1:5" x14ac:dyDescent="0.4">
      <c r="A55" t="s">
        <v>290</v>
      </c>
      <c r="B55" s="23" t="e">
        <f>INDEX(#REF!,MATCH($A55,#REF!,0))</f>
        <v>#REF!</v>
      </c>
      <c r="C55" s="23" t="e">
        <f>INDEX(#REF!,MATCH($A55,#REF!,0))</f>
        <v>#REF!</v>
      </c>
      <c r="D55" s="23" t="e">
        <f>INDEX(#REF!,MATCH($A55,#REF!,0))</f>
        <v>#REF!</v>
      </c>
      <c r="E55" s="23" t="e">
        <f>INDEX(#REF!,MATCH($A55,#REF!,0))</f>
        <v>#REF!</v>
      </c>
    </row>
    <row r="56" spans="1:5" x14ac:dyDescent="0.4">
      <c r="A56" t="s">
        <v>291</v>
      </c>
      <c r="B56" s="23" t="e">
        <f>INDEX(#REF!,MATCH($A56,#REF!,0))</f>
        <v>#REF!</v>
      </c>
      <c r="C56" s="23" t="e">
        <f>INDEX(#REF!,MATCH($A56,#REF!,0))</f>
        <v>#REF!</v>
      </c>
      <c r="D56" s="23" t="e">
        <f>INDEX(#REF!,MATCH($A56,#REF!,0))</f>
        <v>#REF!</v>
      </c>
      <c r="E56" s="23" t="e">
        <f>INDEX(#REF!,MATCH($A56,#REF!,0))</f>
        <v>#REF!</v>
      </c>
    </row>
    <row r="57" spans="1:5" x14ac:dyDescent="0.4">
      <c r="A57" t="s">
        <v>85</v>
      </c>
      <c r="B57" s="23" t="e">
        <f>INDEX(#REF!,MATCH($A57,#REF!,0))</f>
        <v>#REF!</v>
      </c>
      <c r="C57" s="23" t="e">
        <f>INDEX(#REF!,MATCH($A57,#REF!,0))</f>
        <v>#REF!</v>
      </c>
      <c r="D57" s="23" t="e">
        <f>INDEX(#REF!,MATCH($A57,#REF!,0))</f>
        <v>#REF!</v>
      </c>
      <c r="E57" s="23" t="e">
        <f>INDEX(#REF!,MATCH($A57,#REF!,0))</f>
        <v>#REF!</v>
      </c>
    </row>
    <row r="58" spans="1:5" x14ac:dyDescent="0.4">
      <c r="A58" t="s">
        <v>93</v>
      </c>
      <c r="B58" s="23" t="e">
        <f>INDEX(#REF!,MATCH($A58,#REF!,0))</f>
        <v>#REF!</v>
      </c>
      <c r="C58" s="23" t="e">
        <f>INDEX(#REF!,MATCH($A58,#REF!,0))</f>
        <v>#REF!</v>
      </c>
      <c r="D58" s="23" t="e">
        <f>INDEX(#REF!,MATCH($A58,#REF!,0))</f>
        <v>#REF!</v>
      </c>
      <c r="E58" s="23" t="e">
        <f>INDEX(#REF!,MATCH($A58,#REF!,0))</f>
        <v>#REF!</v>
      </c>
    </row>
    <row r="59" spans="1:5" x14ac:dyDescent="0.4">
      <c r="A59" t="s">
        <v>94</v>
      </c>
      <c r="B59" s="23" t="e">
        <f>INDEX(#REF!,MATCH($A59,#REF!,0))</f>
        <v>#REF!</v>
      </c>
      <c r="C59" s="23" t="e">
        <f>INDEX(#REF!,MATCH($A59,#REF!,0))</f>
        <v>#REF!</v>
      </c>
      <c r="D59" s="23" t="e">
        <f>INDEX(#REF!,MATCH($A59,#REF!,0))</f>
        <v>#REF!</v>
      </c>
      <c r="E59" s="23" t="e">
        <f>INDEX(#REF!,MATCH($A59,#REF!,0))</f>
        <v>#REF!</v>
      </c>
    </row>
    <row r="60" spans="1:5" x14ac:dyDescent="0.4">
      <c r="A60" t="s">
        <v>292</v>
      </c>
      <c r="B60" s="23" t="e">
        <f>INDEX(#REF!,MATCH($A60,#REF!,0))</f>
        <v>#REF!</v>
      </c>
      <c r="C60" s="23" t="e">
        <f>INDEX(#REF!,MATCH($A60,#REF!,0))</f>
        <v>#REF!</v>
      </c>
      <c r="D60" s="23" t="e">
        <f>INDEX(#REF!,MATCH($A60,#REF!,0))</f>
        <v>#REF!</v>
      </c>
      <c r="E60" s="23" t="e">
        <f>INDEX(#REF!,MATCH($A60,#REF!,0))</f>
        <v>#REF!</v>
      </c>
    </row>
    <row r="61" spans="1:5" x14ac:dyDescent="0.4">
      <c r="A61" t="s">
        <v>293</v>
      </c>
      <c r="B61" s="23" t="e">
        <f>INDEX(#REF!,MATCH($A61,#REF!,0))</f>
        <v>#REF!</v>
      </c>
      <c r="C61" s="23" t="e">
        <f>INDEX(#REF!,MATCH($A61,#REF!,0))</f>
        <v>#REF!</v>
      </c>
      <c r="D61" s="23" t="e">
        <f>INDEX(#REF!,MATCH($A61,#REF!,0))</f>
        <v>#REF!</v>
      </c>
      <c r="E61" s="23" t="e">
        <f>INDEX(#REF!,MATCH($A61,#REF!,0))</f>
        <v>#REF!</v>
      </c>
    </row>
    <row r="62" spans="1:5" x14ac:dyDescent="0.4">
      <c r="A62" t="s">
        <v>86</v>
      </c>
      <c r="B62" s="23" t="e">
        <f>INDEX(#REF!,MATCH($A62,#REF!,0))</f>
        <v>#REF!</v>
      </c>
      <c r="C62" s="23" t="e">
        <f>INDEX(#REF!,MATCH($A62,#REF!,0))</f>
        <v>#REF!</v>
      </c>
      <c r="D62" s="23" t="e">
        <f>INDEX(#REF!,MATCH($A62,#REF!,0))</f>
        <v>#REF!</v>
      </c>
      <c r="E62" s="23" t="e">
        <f>INDEX(#REF!,MATCH($A62,#REF!,0))</f>
        <v>#REF!</v>
      </c>
    </row>
    <row r="63" spans="1:5" x14ac:dyDescent="0.4">
      <c r="A63" t="s">
        <v>87</v>
      </c>
      <c r="B63" s="23" t="e">
        <f>INDEX(#REF!,MATCH($A63,#REF!,0))</f>
        <v>#REF!</v>
      </c>
      <c r="C63" s="23" t="e">
        <f>INDEX(#REF!,MATCH($A63,#REF!,0))</f>
        <v>#REF!</v>
      </c>
      <c r="D63" s="23" t="e">
        <f>INDEX(#REF!,MATCH($A63,#REF!,0))</f>
        <v>#REF!</v>
      </c>
      <c r="E63" s="23" t="e">
        <f>INDEX(#REF!,MATCH($A63,#REF!,0))</f>
        <v>#REF!</v>
      </c>
    </row>
    <row r="64" spans="1:5" x14ac:dyDescent="0.4">
      <c r="A64" t="s">
        <v>95</v>
      </c>
      <c r="B64" s="23" t="e">
        <f>INDEX(#REF!,MATCH($A64,#REF!,0))</f>
        <v>#REF!</v>
      </c>
      <c r="C64" s="23" t="e">
        <f>INDEX(#REF!,MATCH($A64,#REF!,0))</f>
        <v>#REF!</v>
      </c>
      <c r="D64" s="23" t="e">
        <f>INDEX(#REF!,MATCH($A64,#REF!,0))</f>
        <v>#REF!</v>
      </c>
      <c r="E64" s="23" t="e">
        <f>INDEX(#REF!,MATCH($A64,#REF!,0))</f>
        <v>#REF!</v>
      </c>
    </row>
    <row r="65" spans="1:5" x14ac:dyDescent="0.4">
      <c r="A65" t="s">
        <v>294</v>
      </c>
      <c r="B65" s="23" t="e">
        <f>INDEX(#REF!,MATCH($A65,#REF!,0))</f>
        <v>#REF!</v>
      </c>
      <c r="C65" s="23" t="e">
        <f>INDEX(#REF!,MATCH($A65,#REF!,0))</f>
        <v>#REF!</v>
      </c>
      <c r="D65" s="23" t="e">
        <f>INDEX(#REF!,MATCH($A65,#REF!,0))</f>
        <v>#REF!</v>
      </c>
      <c r="E65" s="23" t="e">
        <f>INDEX(#REF!,MATCH($A65,#REF!,0))</f>
        <v>#REF!</v>
      </c>
    </row>
    <row r="66" spans="1:5" x14ac:dyDescent="0.4">
      <c r="A66" t="s">
        <v>295</v>
      </c>
      <c r="B66" s="23" t="e">
        <f>INDEX(#REF!,MATCH($A66,#REF!,0))</f>
        <v>#REF!</v>
      </c>
      <c r="C66" s="23" t="e">
        <f>INDEX(#REF!,MATCH($A66,#REF!,0))</f>
        <v>#REF!</v>
      </c>
      <c r="D66" s="23" t="e">
        <f>INDEX(#REF!,MATCH($A66,#REF!,0))</f>
        <v>#REF!</v>
      </c>
      <c r="E66" s="23" t="e">
        <f>INDEX(#REF!,MATCH($A66,#REF!,0))</f>
        <v>#REF!</v>
      </c>
    </row>
    <row r="67" spans="1:5" x14ac:dyDescent="0.4">
      <c r="A67" t="s">
        <v>296</v>
      </c>
      <c r="B67" s="23" t="e">
        <f>INDEX(#REF!,MATCH($A67,#REF!,0))</f>
        <v>#REF!</v>
      </c>
      <c r="C67" s="23" t="e">
        <f>INDEX(#REF!,MATCH($A67,#REF!,0))</f>
        <v>#REF!</v>
      </c>
      <c r="D67" s="23" t="e">
        <f>INDEX(#REF!,MATCH($A67,#REF!,0))</f>
        <v>#REF!</v>
      </c>
      <c r="E67" s="23" t="e">
        <f>INDEX(#REF!,MATCH($A67,#REF!,0))</f>
        <v>#REF!</v>
      </c>
    </row>
    <row r="68" spans="1:5" x14ac:dyDescent="0.4">
      <c r="A68" t="s">
        <v>297</v>
      </c>
      <c r="B68" s="23" t="e">
        <f>INDEX(#REF!,MATCH($A68,#REF!,0))</f>
        <v>#REF!</v>
      </c>
      <c r="C68" s="23" t="e">
        <f>INDEX(#REF!,MATCH($A68,#REF!,0))</f>
        <v>#REF!</v>
      </c>
      <c r="D68" s="23" t="e">
        <f>INDEX(#REF!,MATCH($A68,#REF!,0))</f>
        <v>#REF!</v>
      </c>
      <c r="E68" s="23" t="e">
        <f>INDEX(#REF!,MATCH($A68,#REF!,0))</f>
        <v>#REF!</v>
      </c>
    </row>
    <row r="69" spans="1:5" x14ac:dyDescent="0.4">
      <c r="A69" t="s">
        <v>298</v>
      </c>
      <c r="B69" s="23" t="e">
        <f>INDEX(#REF!,MATCH($A69,#REF!,0))</f>
        <v>#REF!</v>
      </c>
      <c r="C69" s="23" t="e">
        <f>INDEX(#REF!,MATCH($A69,#REF!,0))</f>
        <v>#REF!</v>
      </c>
      <c r="D69" s="23" t="e">
        <f>INDEX(#REF!,MATCH($A69,#REF!,0))</f>
        <v>#REF!</v>
      </c>
      <c r="E69" s="23" t="e">
        <f>INDEX(#REF!,MATCH($A69,#REF!,0))</f>
        <v>#REF!</v>
      </c>
    </row>
    <row r="70" spans="1:5" x14ac:dyDescent="0.4">
      <c r="A70" t="s">
        <v>299</v>
      </c>
      <c r="B70" s="23" t="e">
        <f>INDEX(#REF!,MATCH($A70,#REF!,0))</f>
        <v>#REF!</v>
      </c>
      <c r="C70" s="23" t="e">
        <f>INDEX(#REF!,MATCH($A70,#REF!,0))</f>
        <v>#REF!</v>
      </c>
      <c r="D70" s="23" t="e">
        <f>INDEX(#REF!,MATCH($A70,#REF!,0))</f>
        <v>#REF!</v>
      </c>
      <c r="E70" s="23" t="e">
        <f>INDEX(#REF!,MATCH($A70,#REF!,0))</f>
        <v>#REF!</v>
      </c>
    </row>
    <row r="71" spans="1:5" x14ac:dyDescent="0.4">
      <c r="A71" t="s">
        <v>300</v>
      </c>
      <c r="B71" s="23" t="e">
        <f>INDEX(#REF!,MATCH($A71,#REF!,0))</f>
        <v>#REF!</v>
      </c>
      <c r="C71" s="23" t="e">
        <f>INDEX(#REF!,MATCH($A71,#REF!,0))</f>
        <v>#REF!</v>
      </c>
      <c r="D71" s="23" t="e">
        <f>INDEX(#REF!,MATCH($A71,#REF!,0))</f>
        <v>#REF!</v>
      </c>
      <c r="E71" s="23" t="e">
        <f>INDEX(#REF!,MATCH($A71,#REF!,0))</f>
        <v>#REF!</v>
      </c>
    </row>
    <row r="72" spans="1:5" x14ac:dyDescent="0.4">
      <c r="A72" t="s">
        <v>301</v>
      </c>
      <c r="B72" s="23" t="e">
        <f>INDEX(#REF!,MATCH($A72,#REF!,0))</f>
        <v>#REF!</v>
      </c>
      <c r="C72" s="23" t="e">
        <f>INDEX(#REF!,MATCH($A72,#REF!,0))</f>
        <v>#REF!</v>
      </c>
      <c r="D72" s="23" t="e">
        <f>INDEX(#REF!,MATCH($A72,#REF!,0))</f>
        <v>#REF!</v>
      </c>
      <c r="E72" s="23" t="e">
        <f>INDEX(#REF!,MATCH($A72,#REF!,0))</f>
        <v>#REF!</v>
      </c>
    </row>
    <row r="73" spans="1:5" x14ac:dyDescent="0.4">
      <c r="A73" t="s">
        <v>302</v>
      </c>
      <c r="B73" s="23" t="e">
        <f>INDEX(#REF!,MATCH($A73,#REF!,0))</f>
        <v>#REF!</v>
      </c>
      <c r="C73" s="23" t="e">
        <f>INDEX(#REF!,MATCH($A73,#REF!,0))</f>
        <v>#REF!</v>
      </c>
      <c r="D73" s="23" t="e">
        <f>INDEX(#REF!,MATCH($A73,#REF!,0))</f>
        <v>#REF!</v>
      </c>
      <c r="E73" s="23" t="e">
        <f>INDEX(#REF!,MATCH($A73,#REF!,0))</f>
        <v>#REF!</v>
      </c>
    </row>
    <row r="74" spans="1:5" x14ac:dyDescent="0.4">
      <c r="A74" t="s">
        <v>303</v>
      </c>
      <c r="B74" s="23" t="e">
        <f>INDEX(#REF!,MATCH($A74,#REF!,0))</f>
        <v>#REF!</v>
      </c>
      <c r="C74" s="23" t="e">
        <f>INDEX(#REF!,MATCH($A74,#REF!,0))</f>
        <v>#REF!</v>
      </c>
      <c r="D74" s="23" t="e">
        <f>INDEX(#REF!,MATCH($A74,#REF!,0))</f>
        <v>#REF!</v>
      </c>
      <c r="E74" s="23" t="e">
        <f>INDEX(#REF!,MATCH($A74,#REF!,0))</f>
        <v>#REF!</v>
      </c>
    </row>
    <row r="75" spans="1:5" x14ac:dyDescent="0.4">
      <c r="A75" t="s">
        <v>304</v>
      </c>
      <c r="B75" s="23" t="e">
        <f>INDEX(#REF!,MATCH($A75,#REF!,0))</f>
        <v>#REF!</v>
      </c>
      <c r="C75" s="23" t="e">
        <f>INDEX(#REF!,MATCH($A75,#REF!,0))</f>
        <v>#REF!</v>
      </c>
      <c r="D75" s="23" t="e">
        <f>INDEX(#REF!,MATCH($A75,#REF!,0))</f>
        <v>#REF!</v>
      </c>
      <c r="E75" s="23" t="e">
        <f>INDEX(#REF!,MATCH($A75,#REF!,0))</f>
        <v>#REF!</v>
      </c>
    </row>
    <row r="76" spans="1:5" x14ac:dyDescent="0.4">
      <c r="A76" t="s">
        <v>305</v>
      </c>
      <c r="B76" s="23" t="e">
        <f>INDEX(#REF!,MATCH($A76,#REF!,0))</f>
        <v>#REF!</v>
      </c>
      <c r="C76" s="23" t="e">
        <f>INDEX(#REF!,MATCH($A76,#REF!,0))</f>
        <v>#REF!</v>
      </c>
      <c r="D76" s="23" t="e">
        <f>INDEX(#REF!,MATCH($A76,#REF!,0))</f>
        <v>#REF!</v>
      </c>
      <c r="E76" s="23" t="e">
        <f>INDEX(#REF!,MATCH($A76,#REF!,0))</f>
        <v>#REF!</v>
      </c>
    </row>
    <row r="77" spans="1:5" x14ac:dyDescent="0.4">
      <c r="A77" t="s">
        <v>306</v>
      </c>
      <c r="B77" s="23" t="e">
        <f>INDEX(#REF!,MATCH($A77,#REF!,0))</f>
        <v>#REF!</v>
      </c>
      <c r="C77" s="23" t="e">
        <f>INDEX(#REF!,MATCH($A77,#REF!,0))</f>
        <v>#REF!</v>
      </c>
      <c r="D77" s="23" t="e">
        <f>INDEX(#REF!,MATCH($A77,#REF!,0))</f>
        <v>#REF!</v>
      </c>
      <c r="E77" s="23" t="e">
        <f>INDEX(#REF!,MATCH($A77,#REF!,0))</f>
        <v>#REF!</v>
      </c>
    </row>
    <row r="78" spans="1:5" x14ac:dyDescent="0.4">
      <c r="A78" t="s">
        <v>307</v>
      </c>
      <c r="B78" s="23" t="e">
        <f>INDEX(#REF!,MATCH($A78,#REF!,0))</f>
        <v>#REF!</v>
      </c>
      <c r="C78" s="23" t="e">
        <f>INDEX(#REF!,MATCH($A78,#REF!,0))</f>
        <v>#REF!</v>
      </c>
      <c r="D78" s="23" t="e">
        <f>INDEX(#REF!,MATCH($A78,#REF!,0))</f>
        <v>#REF!</v>
      </c>
      <c r="E78" s="23" t="e">
        <f>INDEX(#REF!,MATCH($A78,#REF!,0))</f>
        <v>#REF!</v>
      </c>
    </row>
    <row r="79" spans="1:5" x14ac:dyDescent="0.4">
      <c r="A79" t="s">
        <v>308</v>
      </c>
      <c r="B79" s="23" t="e">
        <f>INDEX(#REF!,MATCH($A79,#REF!,0))</f>
        <v>#REF!</v>
      </c>
      <c r="C79" s="23" t="e">
        <f>INDEX(#REF!,MATCH($A79,#REF!,0))</f>
        <v>#REF!</v>
      </c>
      <c r="D79" s="23" t="e">
        <f>INDEX(#REF!,MATCH($A79,#REF!,0))</f>
        <v>#REF!</v>
      </c>
      <c r="E79" s="23" t="e">
        <f>INDEX(#REF!,MATCH($A79,#REF!,0))</f>
        <v>#REF!</v>
      </c>
    </row>
    <row r="80" spans="1:5" x14ac:dyDescent="0.4">
      <c r="A80" t="s">
        <v>309</v>
      </c>
      <c r="B80" s="23" t="e">
        <f>INDEX(#REF!,MATCH($A80,#REF!,0))</f>
        <v>#REF!</v>
      </c>
      <c r="C80" s="23" t="e">
        <f>INDEX(#REF!,MATCH($A80,#REF!,0))</f>
        <v>#REF!</v>
      </c>
      <c r="D80" s="23" t="e">
        <f>INDEX(#REF!,MATCH($A80,#REF!,0))</f>
        <v>#REF!</v>
      </c>
      <c r="E80" s="23" t="e">
        <f>INDEX(#REF!,MATCH($A80,#REF!,0))</f>
        <v>#REF!</v>
      </c>
    </row>
    <row r="81" spans="1:5" x14ac:dyDescent="0.4">
      <c r="A81" t="s">
        <v>310</v>
      </c>
      <c r="B81" s="23" t="e">
        <f>INDEX(#REF!,MATCH($A81,#REF!,0))</f>
        <v>#REF!</v>
      </c>
      <c r="C81" s="23" t="e">
        <f>INDEX(#REF!,MATCH($A81,#REF!,0))</f>
        <v>#REF!</v>
      </c>
      <c r="D81" s="23" t="e">
        <f>INDEX(#REF!,MATCH($A81,#REF!,0))</f>
        <v>#REF!</v>
      </c>
      <c r="E81" s="23" t="e">
        <f>INDEX(#REF!,MATCH($A81,#REF!,0))</f>
        <v>#REF!</v>
      </c>
    </row>
    <row r="82" spans="1:5" x14ac:dyDescent="0.4">
      <c r="A82" t="s">
        <v>311</v>
      </c>
      <c r="B82" s="23" t="e">
        <f>INDEX(#REF!,MATCH($A82,#REF!,0))</f>
        <v>#REF!</v>
      </c>
      <c r="C82" s="23" t="e">
        <f>INDEX(#REF!,MATCH($A82,#REF!,0))</f>
        <v>#REF!</v>
      </c>
      <c r="D82" s="23" t="e">
        <f>INDEX(#REF!,MATCH($A82,#REF!,0))</f>
        <v>#REF!</v>
      </c>
      <c r="E82" s="23" t="e">
        <f>INDEX(#REF!,MATCH($A82,#REF!,0))</f>
        <v>#REF!</v>
      </c>
    </row>
    <row r="83" spans="1:5" x14ac:dyDescent="0.4">
      <c r="A83" t="s">
        <v>312</v>
      </c>
      <c r="B83" s="23" t="e">
        <f>INDEX(#REF!,MATCH($A83,#REF!,0))</f>
        <v>#REF!</v>
      </c>
      <c r="C83" s="23" t="e">
        <f>INDEX(#REF!,MATCH($A83,#REF!,0))</f>
        <v>#REF!</v>
      </c>
      <c r="D83" s="23" t="e">
        <f>INDEX(#REF!,MATCH($A83,#REF!,0))</f>
        <v>#REF!</v>
      </c>
      <c r="E83" s="23" t="e">
        <f>INDEX(#REF!,MATCH($A83,#REF!,0))</f>
        <v>#REF!</v>
      </c>
    </row>
    <row r="84" spans="1:5" x14ac:dyDescent="0.4">
      <c r="A84" t="s">
        <v>313</v>
      </c>
      <c r="B84" s="23" t="e">
        <f>INDEX(#REF!,MATCH($A84,#REF!,0))</f>
        <v>#REF!</v>
      </c>
      <c r="C84" s="23" t="e">
        <f>INDEX(#REF!,MATCH($A84,#REF!,0))</f>
        <v>#REF!</v>
      </c>
      <c r="D84" s="23" t="e">
        <f>INDEX(#REF!,MATCH($A84,#REF!,0))</f>
        <v>#REF!</v>
      </c>
      <c r="E84" s="23" t="e">
        <f>INDEX(#REF!,MATCH($A84,#REF!,0))</f>
        <v>#REF!</v>
      </c>
    </row>
    <row r="85" spans="1:5" x14ac:dyDescent="0.4">
      <c r="A85" t="s">
        <v>314</v>
      </c>
      <c r="B85" s="23" t="e">
        <f>INDEX(#REF!,MATCH($A85,#REF!,0))</f>
        <v>#REF!</v>
      </c>
      <c r="C85" s="23" t="e">
        <f>INDEX(#REF!,MATCH($A85,#REF!,0))</f>
        <v>#REF!</v>
      </c>
      <c r="D85" s="23" t="e">
        <f>INDEX(#REF!,MATCH($A85,#REF!,0))</f>
        <v>#REF!</v>
      </c>
      <c r="E85" s="23" t="e">
        <f>INDEX(#REF!,MATCH($A85,#REF!,0))</f>
        <v>#REF!</v>
      </c>
    </row>
    <row r="86" spans="1:5" x14ac:dyDescent="0.4">
      <c r="A86" t="s">
        <v>315</v>
      </c>
      <c r="B86" s="23" t="e">
        <f>INDEX(#REF!,MATCH($A86,#REF!,0))</f>
        <v>#REF!</v>
      </c>
      <c r="C86" s="23" t="e">
        <f>INDEX(#REF!,MATCH($A86,#REF!,0))</f>
        <v>#REF!</v>
      </c>
      <c r="D86" s="23" t="e">
        <f>INDEX(#REF!,MATCH($A86,#REF!,0))</f>
        <v>#REF!</v>
      </c>
      <c r="E86" s="23" t="e">
        <f>INDEX(#REF!,MATCH($A86,#REF!,0))</f>
        <v>#REF!</v>
      </c>
    </row>
    <row r="87" spans="1:5" x14ac:dyDescent="0.4">
      <c r="A87" t="s">
        <v>316</v>
      </c>
      <c r="B87" s="23" t="e">
        <f>INDEX(#REF!,MATCH($A87,#REF!,0))</f>
        <v>#REF!</v>
      </c>
      <c r="C87" s="23" t="e">
        <f>INDEX(#REF!,MATCH($A87,#REF!,0))</f>
        <v>#REF!</v>
      </c>
      <c r="D87" s="23" t="e">
        <f>INDEX(#REF!,MATCH($A87,#REF!,0))</f>
        <v>#REF!</v>
      </c>
      <c r="E87" s="23" t="e">
        <f>INDEX(#REF!,MATCH($A87,#REF!,0))</f>
        <v>#REF!</v>
      </c>
    </row>
    <row r="88" spans="1:5" x14ac:dyDescent="0.4">
      <c r="A88" t="s">
        <v>317</v>
      </c>
      <c r="B88" s="23" t="e">
        <f>INDEX(#REF!,MATCH($A88,#REF!,0))</f>
        <v>#REF!</v>
      </c>
      <c r="C88" s="23" t="e">
        <f>INDEX(#REF!,MATCH($A88,#REF!,0))</f>
        <v>#REF!</v>
      </c>
      <c r="D88" s="23" t="e">
        <f>INDEX(#REF!,MATCH($A88,#REF!,0))</f>
        <v>#REF!</v>
      </c>
      <c r="E88" s="23" t="e">
        <f>INDEX(#REF!,MATCH($A88,#REF!,0))</f>
        <v>#REF!</v>
      </c>
    </row>
    <row r="89" spans="1:5" x14ac:dyDescent="0.4">
      <c r="A89" t="s">
        <v>318</v>
      </c>
      <c r="B89" s="23" t="e">
        <f>INDEX(#REF!,MATCH($A89,#REF!,0))</f>
        <v>#REF!</v>
      </c>
      <c r="C89" s="23" t="e">
        <f>INDEX(#REF!,MATCH($A89,#REF!,0))</f>
        <v>#REF!</v>
      </c>
      <c r="D89" s="23" t="e">
        <f>INDEX(#REF!,MATCH($A89,#REF!,0))</f>
        <v>#REF!</v>
      </c>
      <c r="E89" s="23" t="e">
        <f>INDEX(#REF!,MATCH($A89,#REF!,0))</f>
        <v>#REF!</v>
      </c>
    </row>
    <row r="90" spans="1:5" x14ac:dyDescent="0.4">
      <c r="A90" t="s">
        <v>319</v>
      </c>
      <c r="B90" s="23" t="e">
        <f>INDEX(#REF!,MATCH($A90,#REF!,0))</f>
        <v>#REF!</v>
      </c>
      <c r="C90" s="23" t="e">
        <f>INDEX(#REF!,MATCH($A90,#REF!,0))</f>
        <v>#REF!</v>
      </c>
      <c r="D90" s="23" t="e">
        <f>INDEX(#REF!,MATCH($A90,#REF!,0))</f>
        <v>#REF!</v>
      </c>
      <c r="E90" s="23" t="e">
        <f>INDEX(#REF!,MATCH($A90,#REF!,0))</f>
        <v>#REF!</v>
      </c>
    </row>
    <row r="91" spans="1:5" x14ac:dyDescent="0.4">
      <c r="A91" t="s">
        <v>320</v>
      </c>
      <c r="B91" s="23" t="e">
        <f>INDEX(#REF!,MATCH($A91,#REF!,0))</f>
        <v>#REF!</v>
      </c>
      <c r="C91" s="23" t="e">
        <f>INDEX(#REF!,MATCH($A91,#REF!,0))</f>
        <v>#REF!</v>
      </c>
      <c r="D91" s="23" t="e">
        <f>INDEX(#REF!,MATCH($A91,#REF!,0))</f>
        <v>#REF!</v>
      </c>
      <c r="E91" s="23" t="e">
        <f>INDEX(#REF!,MATCH($A91,#REF!,0))</f>
        <v>#REF!</v>
      </c>
    </row>
    <row r="92" spans="1:5" x14ac:dyDescent="0.4">
      <c r="A92" t="s">
        <v>321</v>
      </c>
      <c r="B92" s="23" t="e">
        <f>INDEX(#REF!,MATCH($A92,#REF!,0))</f>
        <v>#REF!</v>
      </c>
      <c r="C92" s="23" t="e">
        <f>INDEX(#REF!,MATCH($A92,#REF!,0))</f>
        <v>#REF!</v>
      </c>
      <c r="D92" s="23" t="e">
        <f>INDEX(#REF!,MATCH($A92,#REF!,0))</f>
        <v>#REF!</v>
      </c>
      <c r="E92" s="23" t="e">
        <f>INDEX(#REF!,MATCH($A92,#REF!,0))</f>
        <v>#REF!</v>
      </c>
    </row>
    <row r="93" spans="1:5" x14ac:dyDescent="0.4">
      <c r="A93" t="s">
        <v>322</v>
      </c>
      <c r="B93" s="23" t="e">
        <f>INDEX(#REF!,MATCH($A93,#REF!,0))</f>
        <v>#REF!</v>
      </c>
      <c r="C93" s="23" t="e">
        <f>INDEX(#REF!,MATCH($A93,#REF!,0))</f>
        <v>#REF!</v>
      </c>
      <c r="D93" s="23" t="e">
        <f>INDEX(#REF!,MATCH($A93,#REF!,0))</f>
        <v>#REF!</v>
      </c>
      <c r="E93" s="23" t="e">
        <f>INDEX(#REF!,MATCH($A93,#REF!,0))</f>
        <v>#REF!</v>
      </c>
    </row>
    <row r="94" spans="1:5" x14ac:dyDescent="0.4">
      <c r="A94" t="s">
        <v>324</v>
      </c>
      <c r="B94" s="23" t="e">
        <f>INDEX(#REF!,MATCH($A94,#REF!,0))</f>
        <v>#REF!</v>
      </c>
      <c r="C94" s="23" t="e">
        <f>INDEX(#REF!,MATCH($A94,#REF!,0))</f>
        <v>#REF!</v>
      </c>
      <c r="D94" s="23" t="e">
        <f>INDEX(#REF!,MATCH($A94,#REF!,0))</f>
        <v>#REF!</v>
      </c>
      <c r="E94" s="23" t="e">
        <f>INDEX(#REF!,MATCH($A94,#REF!,0))</f>
        <v>#REF!</v>
      </c>
    </row>
    <row r="95" spans="1:5" x14ac:dyDescent="0.4">
      <c r="A95" t="s">
        <v>325</v>
      </c>
      <c r="B95" s="23" t="e">
        <f>INDEX(#REF!,MATCH($A95,#REF!,0))</f>
        <v>#REF!</v>
      </c>
      <c r="C95" s="23" t="e">
        <f>INDEX(#REF!,MATCH($A95,#REF!,0))</f>
        <v>#REF!</v>
      </c>
      <c r="D95" s="23" t="e">
        <f>INDEX(#REF!,MATCH($A95,#REF!,0))</f>
        <v>#REF!</v>
      </c>
      <c r="E95" s="23" t="e">
        <f>INDEX(#REF!,MATCH($A95,#REF!,0))</f>
        <v>#REF!</v>
      </c>
    </row>
    <row r="96" spans="1:5" x14ac:dyDescent="0.4">
      <c r="A96" t="s">
        <v>326</v>
      </c>
      <c r="B96" s="23" t="e">
        <f>INDEX(#REF!,MATCH($A96,#REF!,0))</f>
        <v>#REF!</v>
      </c>
      <c r="C96" s="23" t="e">
        <f>INDEX(#REF!,MATCH($A96,#REF!,0))</f>
        <v>#REF!</v>
      </c>
      <c r="D96" s="23" t="e">
        <f>INDEX(#REF!,MATCH($A96,#REF!,0))</f>
        <v>#REF!</v>
      </c>
      <c r="E96" s="23" t="e">
        <f>INDEX(#REF!,MATCH($A96,#REF!,0))</f>
        <v>#REF!</v>
      </c>
    </row>
    <row r="97" spans="1:5" x14ac:dyDescent="0.4">
      <c r="A97" t="s">
        <v>323</v>
      </c>
      <c r="B97" s="23" t="e">
        <f>INDEX(#REF!,MATCH($A97,#REF!,0))</f>
        <v>#REF!</v>
      </c>
      <c r="C97" s="23" t="e">
        <f>INDEX(#REF!,MATCH($A97,#REF!,0))</f>
        <v>#REF!</v>
      </c>
      <c r="D97" s="23" t="e">
        <f>INDEX(#REF!,MATCH($A97,#REF!,0))</f>
        <v>#REF!</v>
      </c>
      <c r="E97" s="23" t="e">
        <f>INDEX(#REF!,MATCH($A97,#REF!,0))</f>
        <v>#REF!</v>
      </c>
    </row>
    <row r="98" spans="1:5" x14ac:dyDescent="0.4">
      <c r="A98" t="s">
        <v>327</v>
      </c>
      <c r="B98" s="23" t="e">
        <f>INDEX(#REF!,MATCH($A98,#REF!,0))</f>
        <v>#REF!</v>
      </c>
      <c r="C98" s="23" t="e">
        <f>INDEX(#REF!,MATCH($A98,#REF!,0))</f>
        <v>#REF!</v>
      </c>
      <c r="D98" s="23" t="e">
        <f>INDEX(#REF!,MATCH($A98,#REF!,0))</f>
        <v>#REF!</v>
      </c>
      <c r="E98" s="23" t="e">
        <f>INDEX(#REF!,MATCH($A98,#REF!,0))</f>
        <v>#REF!</v>
      </c>
    </row>
    <row r="99" spans="1:5" x14ac:dyDescent="0.4">
      <c r="A99" t="s">
        <v>328</v>
      </c>
      <c r="B99" s="23" t="e">
        <f>INDEX(#REF!,MATCH($A99,#REF!,0))</f>
        <v>#REF!</v>
      </c>
      <c r="C99" s="23" t="e">
        <f>INDEX(#REF!,MATCH($A99,#REF!,0))</f>
        <v>#REF!</v>
      </c>
      <c r="D99" s="23" t="e">
        <f>INDEX(#REF!,MATCH($A99,#REF!,0))</f>
        <v>#REF!</v>
      </c>
      <c r="E99" s="23" t="e">
        <f>INDEX(#REF!,MATCH($A99,#REF!,0))</f>
        <v>#REF!</v>
      </c>
    </row>
    <row r="100" spans="1:5" x14ac:dyDescent="0.4">
      <c r="A100" t="s">
        <v>329</v>
      </c>
      <c r="B100" s="23" t="e">
        <f>INDEX(#REF!,MATCH($A100,#REF!,0))</f>
        <v>#REF!</v>
      </c>
      <c r="C100" s="23" t="e">
        <f>INDEX(#REF!,MATCH($A100,#REF!,0))</f>
        <v>#REF!</v>
      </c>
      <c r="D100" s="23" t="e">
        <f>INDEX(#REF!,MATCH($A100,#REF!,0))</f>
        <v>#REF!</v>
      </c>
      <c r="E100" s="23" t="e">
        <f>INDEX(#REF!,MATCH($A100,#REF!,0))</f>
        <v>#REF!</v>
      </c>
    </row>
    <row r="101" spans="1:5" x14ac:dyDescent="0.4">
      <c r="A101" t="s">
        <v>330</v>
      </c>
      <c r="B101" s="23" t="e">
        <f>INDEX(#REF!,MATCH($A101,#REF!,0))</f>
        <v>#REF!</v>
      </c>
      <c r="C101" s="23" t="e">
        <f>INDEX(#REF!,MATCH($A101,#REF!,0))</f>
        <v>#REF!</v>
      </c>
      <c r="D101" s="23" t="e">
        <f>INDEX(#REF!,MATCH($A101,#REF!,0))</f>
        <v>#REF!</v>
      </c>
      <c r="E101" s="23" t="e">
        <f>INDEX(#REF!,MATCH($A101,#REF!,0))</f>
        <v>#REF!</v>
      </c>
    </row>
    <row r="102" spans="1:5" x14ac:dyDescent="0.4">
      <c r="A102" t="s">
        <v>331</v>
      </c>
      <c r="B102" s="23" t="e">
        <f>INDEX(#REF!,MATCH($A102,#REF!,0))</f>
        <v>#REF!</v>
      </c>
      <c r="C102" s="23" t="e">
        <f>INDEX(#REF!,MATCH($A102,#REF!,0))</f>
        <v>#REF!</v>
      </c>
      <c r="D102" s="23" t="e">
        <f>INDEX(#REF!,MATCH($A102,#REF!,0))</f>
        <v>#REF!</v>
      </c>
      <c r="E102" s="23" t="e">
        <f>INDEX(#REF!,MATCH($A102,#REF!,0))</f>
        <v>#REF!</v>
      </c>
    </row>
    <row r="103" spans="1:5" x14ac:dyDescent="0.4">
      <c r="A103" t="s">
        <v>332</v>
      </c>
      <c r="B103" s="23" t="e">
        <f>INDEX(#REF!,MATCH($A103,#REF!,0))</f>
        <v>#REF!</v>
      </c>
      <c r="C103" s="23" t="e">
        <f>INDEX(#REF!,MATCH($A103,#REF!,0))</f>
        <v>#REF!</v>
      </c>
      <c r="D103" s="23" t="e">
        <f>INDEX(#REF!,MATCH($A103,#REF!,0))</f>
        <v>#REF!</v>
      </c>
      <c r="E103" s="23" t="e">
        <f>INDEX(#REF!,MATCH($A103,#REF!,0))</f>
        <v>#REF!</v>
      </c>
    </row>
    <row r="104" spans="1:5" x14ac:dyDescent="0.4">
      <c r="A104" t="s">
        <v>333</v>
      </c>
      <c r="B104" s="23" t="e">
        <f>INDEX(#REF!,MATCH($A104,#REF!,0))</f>
        <v>#REF!</v>
      </c>
      <c r="C104" s="23" t="e">
        <f>INDEX(#REF!,MATCH($A104,#REF!,0))</f>
        <v>#REF!</v>
      </c>
      <c r="D104" s="23" t="e">
        <f>INDEX(#REF!,MATCH($A104,#REF!,0))</f>
        <v>#REF!</v>
      </c>
      <c r="E104" s="23" t="e">
        <f>INDEX(#REF!,MATCH($A104,#REF!,0))</f>
        <v>#REF!</v>
      </c>
    </row>
    <row r="105" spans="1:5" x14ac:dyDescent="0.4">
      <c r="A105" t="s">
        <v>334</v>
      </c>
      <c r="B105" s="23" t="e">
        <f>INDEX(#REF!,MATCH($A105,#REF!,0))</f>
        <v>#REF!</v>
      </c>
      <c r="C105" s="23" t="e">
        <f>INDEX(#REF!,MATCH($A105,#REF!,0))</f>
        <v>#REF!</v>
      </c>
      <c r="D105" s="23" t="e">
        <f>INDEX(#REF!,MATCH($A105,#REF!,0))</f>
        <v>#REF!</v>
      </c>
      <c r="E105" s="23" t="e">
        <f>INDEX(#REF!,MATCH($A105,#REF!,0))</f>
        <v>#REF!</v>
      </c>
    </row>
    <row r="106" spans="1:5" x14ac:dyDescent="0.4">
      <c r="A106" t="s">
        <v>335</v>
      </c>
      <c r="B106" s="23" t="e">
        <f>INDEX(#REF!,MATCH($A106,#REF!,0))</f>
        <v>#REF!</v>
      </c>
      <c r="C106" s="23" t="e">
        <f>INDEX(#REF!,MATCH($A106,#REF!,0))</f>
        <v>#REF!</v>
      </c>
      <c r="D106" s="23" t="e">
        <f>INDEX(#REF!,MATCH($A106,#REF!,0))</f>
        <v>#REF!</v>
      </c>
      <c r="E106" s="23" t="e">
        <f>INDEX(#REF!,MATCH($A106,#REF!,0))</f>
        <v>#REF!</v>
      </c>
    </row>
    <row r="107" spans="1:5" s="111" customFormat="1" ht="12.75" customHeight="1" x14ac:dyDescent="0.4">
      <c r="B107" s="112"/>
      <c r="C107" s="112"/>
      <c r="D107" s="112"/>
      <c r="E107" s="112"/>
    </row>
    <row r="108" spans="1:5" x14ac:dyDescent="0.4">
      <c r="A108" s="26"/>
      <c r="B108" s="25" t="s">
        <v>96</v>
      </c>
      <c r="C108" s="24"/>
      <c r="D108" s="24"/>
      <c r="E108" s="24"/>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E9" sqref="E9"/>
    </sheetView>
  </sheetViews>
  <sheetFormatPr defaultRowHeight="14.6" x14ac:dyDescent="0.4"/>
  <cols>
    <col min="1" max="1" width="30.53515625" style="4" bestFit="1" customWidth="1"/>
  </cols>
  <sheetData>
    <row r="1" spans="1:1" x14ac:dyDescent="0.4">
      <c r="A1" s="4" t="s">
        <v>98</v>
      </c>
    </row>
    <row r="2" spans="1:1" x14ac:dyDescent="0.4">
      <c r="A2" s="22" t="s">
        <v>9</v>
      </c>
    </row>
    <row r="3" spans="1:1" x14ac:dyDescent="0.4">
      <c r="A3" s="22" t="s">
        <v>10</v>
      </c>
    </row>
    <row r="4" spans="1:1" x14ac:dyDescent="0.4">
      <c r="A4" s="22" t="s">
        <v>11</v>
      </c>
    </row>
    <row r="5" spans="1:1" x14ac:dyDescent="0.4">
      <c r="A5" s="22" t="s">
        <v>12</v>
      </c>
    </row>
    <row r="6" spans="1:1" x14ac:dyDescent="0.4">
      <c r="A6" s="22" t="s">
        <v>13</v>
      </c>
    </row>
    <row r="7" spans="1:1" x14ac:dyDescent="0.4">
      <c r="A7" s="22" t="s">
        <v>14</v>
      </c>
    </row>
    <row r="8" spans="1:1" x14ac:dyDescent="0.4">
      <c r="A8" s="22" t="s">
        <v>15</v>
      </c>
    </row>
    <row r="9" spans="1:1" x14ac:dyDescent="0.4">
      <c r="A9" s="22" t="s">
        <v>16</v>
      </c>
    </row>
    <row r="10" spans="1:1" x14ac:dyDescent="0.4">
      <c r="A10" s="22" t="s">
        <v>17</v>
      </c>
    </row>
    <row r="11" spans="1:1" x14ac:dyDescent="0.4">
      <c r="A11" s="22" t="s">
        <v>18</v>
      </c>
    </row>
    <row r="12" spans="1:1" x14ac:dyDescent="0.4">
      <c r="A12" s="22" t="s">
        <v>19</v>
      </c>
    </row>
    <row r="13" spans="1:1" x14ac:dyDescent="0.4">
      <c r="A13" s="22" t="s">
        <v>99</v>
      </c>
    </row>
    <row r="14" spans="1:1" x14ac:dyDescent="0.4">
      <c r="A14" s="22" t="s">
        <v>20</v>
      </c>
    </row>
    <row r="15" spans="1:1" x14ac:dyDescent="0.4">
      <c r="A15" s="22" t="s">
        <v>21</v>
      </c>
    </row>
    <row r="16" spans="1:1" x14ac:dyDescent="0.4">
      <c r="A16" s="22" t="s">
        <v>22</v>
      </c>
    </row>
    <row r="17" spans="1:1" x14ac:dyDescent="0.4">
      <c r="A17" s="22" t="s">
        <v>23</v>
      </c>
    </row>
    <row r="18" spans="1:1" x14ac:dyDescent="0.4">
      <c r="A18" s="22" t="s">
        <v>24</v>
      </c>
    </row>
    <row r="19" spans="1:1" x14ac:dyDescent="0.4">
      <c r="A19" s="22" t="s">
        <v>25</v>
      </c>
    </row>
    <row r="20" spans="1:1" x14ac:dyDescent="0.4">
      <c r="A20" s="22"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CC619413F92C4AA5DC0FD0BA6CB1FC" ma:contentTypeVersion="9" ma:contentTypeDescription="Create a new document." ma:contentTypeScope="" ma:versionID="664a72400aa840a1665cc2bcddf818ae">
  <xsd:schema xmlns:xsd="http://www.w3.org/2001/XMLSchema" xmlns:p="http://schemas.microsoft.com/office/2006/metadata/properties" xmlns:ns1="http://schemas.microsoft.com/sharepoint/v3" targetNamespace="http://schemas.microsoft.com/office/2006/metadata/properties" ma:root="true" ma:fieldsID="c6a6a3f9a8623f082f5e6e45e5d25a58" ns1:_="">
    <xsd:import namespace="http://schemas.microsoft.com/sharepoint/v3"/>
    <xsd:element name="properties">
      <xsd:complexType>
        <xsd:sequence>
          <xsd:element name="documentManagement">
            <xsd:complexType>
              <xsd:all>
                <xsd:element ref="ns1:TaskerTracker_SecurityClassification" minOccurs="0"/>
                <xsd:element ref="ns1:TaskerTracker_CaseSco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TaskerTracker_SecurityClassification" ma:index="8" nillable="true" ma:displayName="Security Classification" ma:description="The security classification of the Tasker data for this tasker" ma:format="Dropdown" ma:internalName="TaskerTracker_SecurityClassification">
      <xsd:simpleType>
        <xsd:restriction base="dms:Choice">
          <xsd:enumeration value="NATO UNCLASSIFIED"/>
          <xsd:enumeration value="NATO RESTRICTED"/>
        </xsd:restriction>
      </xsd:simpleType>
    </xsd:element>
    <xsd:element name="TaskerTracker_CaseScope" ma:index="9" ma:displayName="Case Scope" ma:format="Dropdown" ma:internalName="TaskerTracker_CaseScope">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askerTracker_SecurityClassification xmlns="http://schemas.microsoft.com/sharepoint/v3">NATO UNCLASSIFIED</TaskerTracker_SecurityClassification>
    <TaskerTracker_CaseScope xmlns="http://schemas.microsoft.com/sharepoint/v3">product released/for signature</TaskerTracker_CaseScope>
  </documentManagement>
</p:properties>
</file>

<file path=customXml/itemProps1.xml><?xml version="1.0" encoding="utf-8"?>
<ds:datastoreItem xmlns:ds="http://schemas.openxmlformats.org/officeDocument/2006/customXml" ds:itemID="{D81BEAE1-3EFE-4EB9-83FF-B3DD1D6B6672}"/>
</file>

<file path=customXml/itemProps2.xml><?xml version="1.0" encoding="utf-8"?>
<ds:datastoreItem xmlns:ds="http://schemas.openxmlformats.org/officeDocument/2006/customXml" ds:itemID="{667EC2D0-8984-4503-8CD3-57083EB34BC9}"/>
</file>

<file path=customXml/itemProps3.xml><?xml version="1.0" encoding="utf-8"?>
<ds:datastoreItem xmlns:ds="http://schemas.openxmlformats.org/officeDocument/2006/customXml" ds:itemID="{7C4EFEB1-2BE4-42C4-B41C-41CD569DF5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Automated Checks</vt:lpstr>
      <vt:lpstr>Offer Summary</vt:lpstr>
      <vt:lpstr>CLIN Summary</vt:lpstr>
      <vt:lpstr>CLIN Detail list</vt:lpstr>
      <vt:lpstr>Settings</vt:lpstr>
      <vt:lpstr>Clin_List</vt:lpstr>
      <vt:lpstr>'Automated Checks'!Print_Area</vt:lpstr>
      <vt:lpstr>'CLIN Summary'!Print_Area</vt:lpstr>
      <vt:lpstr>'Offer Summary'!Print_Area</vt:lpstr>
      <vt:lpstr>rngCurrencies</vt:lpstr>
      <vt:lpstr>Tot_CS_Base</vt:lpstr>
      <vt:lpstr>Tot_CS_OptEval</vt:lpstr>
      <vt:lpstr>Tot_CS_OptNonEval</vt:lpstr>
      <vt:lpstr>Tot_OS_Base</vt:lpstr>
      <vt:lpstr>Tot_OS_OptEval</vt:lpstr>
      <vt:lpstr>Tot_OS_OptNonEval</vt:lpstr>
    </vt:vector>
  </TitlesOfParts>
  <Company>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Green Sarah</dc:creator>
  <cp:lastModifiedBy>Munteanu Radu</cp:lastModifiedBy>
  <cp:lastPrinted>2018-08-17T12:06:07Z</cp:lastPrinted>
  <dcterms:created xsi:type="dcterms:W3CDTF">2017-07-10T07:03:59Z</dcterms:created>
  <dcterms:modified xsi:type="dcterms:W3CDTF">2020-11-03T20:18:54Z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0x01010051CC619413F92C4AA5DC0FD0BA6CB1FC</vt:lpwstr>
  </property>
</Properties>
</file>